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msijtac-my.sharepoint.com/personal/megan_halsall_skimarmot_com/Documents/Documents/"/>
    </mc:Choice>
  </mc:AlternateContent>
  <xr:revisionPtr revIDLastSave="0" documentId="14_{F7FC7F07-A5E7-498C-8253-978490C96464}" xr6:coauthVersionLast="47" xr6:coauthVersionMax="47" xr10:uidLastSave="{00000000-0000-0000-0000-000000000000}"/>
  <bookViews>
    <workbookView xWindow="-108" yWindow="-108" windowWidth="23256" windowHeight="12456" firstSheet="1" activeTab="1" xr2:uid="{CF17DC96-5019-4C4D-9AF6-20E4F7F57246}"/>
  </bookViews>
  <sheets>
    <sheet name="Info for Group Sales" sheetId="7" state="hidden" r:id="rId1"/>
    <sheet name="Ticket Information" sheetId="1" r:id="rId2"/>
    <sheet name="Lesson Information" sheetId="5" r:id="rId3"/>
    <sheet name="Rental Information" sheetId="2" r:id="rId4"/>
    <sheet name="Food and Beverage Information" sheetId="3" r:id="rId5"/>
    <sheet name="Index" sheetId="6" state="hidden" r:id="rId6"/>
  </sheets>
  <definedNames>
    <definedName name="_xlnm._FilterDatabase" localSheetId="2" hidden="1">'Lesson Information'!$B$2:$F$12</definedName>
    <definedName name="_xlnm.Print_Area" localSheetId="1">'Ticket Information'!$A:$G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  <c r="F49" i="1"/>
  <c r="E60" i="1"/>
  <c r="D60" i="1"/>
  <c r="C60" i="1"/>
  <c r="F55" i="1"/>
  <c r="F54" i="1"/>
  <c r="F53" i="1"/>
  <c r="F52" i="1"/>
  <c r="F45" i="1" l="1"/>
  <c r="F44" i="1"/>
  <c r="F43" i="1"/>
  <c r="F41" i="1"/>
  <c r="F40" i="1"/>
  <c r="F39" i="1"/>
  <c r="F36" i="1"/>
  <c r="F35" i="1"/>
  <c r="F34" i="1"/>
  <c r="F32" i="1"/>
  <c r="F31" i="1"/>
  <c r="F30" i="1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17" i="2"/>
  <c r="F60" i="1" l="1"/>
  <c r="E4" i="7"/>
  <c r="F4" i="7" l="1"/>
  <c r="D4" i="7"/>
  <c r="G4" i="7"/>
</calcChain>
</file>

<file path=xl/sharedStrings.xml><?xml version="1.0" encoding="utf-8"?>
<sst xmlns="http://schemas.openxmlformats.org/spreadsheetml/2006/main" count="139" uniqueCount="117">
  <si>
    <t>Number of Students Renting</t>
  </si>
  <si>
    <t>Number of Students non-renting</t>
  </si>
  <si>
    <t>Number of Chaperones Renting</t>
  </si>
  <si>
    <t>Number of Chaperones Non-Renting</t>
  </si>
  <si>
    <t>MARMOT BASIN SCHOOL/YOUTH GROUP RESERVATION FORM 2024-25</t>
  </si>
  <si>
    <t>Group Name:</t>
  </si>
  <si>
    <t>Contact Email:</t>
  </si>
  <si>
    <t>Contact Person:</t>
  </si>
  <si>
    <t>Contact Phone Number:</t>
  </si>
  <si>
    <t>City/Town:</t>
  </si>
  <si>
    <t xml:space="preserve">Province: </t>
  </si>
  <si>
    <t>Date of Arrival:</t>
  </si>
  <si>
    <t>Time of Arrival on 1st Day:</t>
  </si>
  <si>
    <t>Date(s) of Departure:</t>
  </si>
  <si>
    <t>Number of days skiing:</t>
  </si>
  <si>
    <t>Lessons required (YES/NO)</t>
  </si>
  <si>
    <t xml:space="preserve">Number of students taking a lesson: </t>
  </si>
  <si>
    <t>(If YES please fill out 'lesson information' tab)</t>
  </si>
  <si>
    <t>Lift Ticket Requirements</t>
  </si>
  <si>
    <r>
      <rPr>
        <b/>
        <sz val="11"/>
        <color theme="1"/>
        <rFont val="Aptos Narrow"/>
        <family val="2"/>
      </rPr>
      <t>•</t>
    </r>
    <r>
      <rPr>
        <b/>
        <sz val="9.9"/>
        <color theme="1"/>
        <rFont val="Calibri"/>
        <family val="2"/>
      </rPr>
      <t xml:space="preserve"> Your group must have a minimum of 10 youth each day to qualify for the rate.</t>
    </r>
  </si>
  <si>
    <r>
      <rPr>
        <b/>
        <sz val="11"/>
        <color theme="1"/>
        <rFont val="Aptos Narrow"/>
        <family val="2"/>
      </rPr>
      <t>•</t>
    </r>
    <r>
      <rPr>
        <b/>
        <sz val="9.9"/>
        <color theme="1"/>
        <rFont val="Calibri"/>
        <family val="2"/>
      </rPr>
      <t xml:space="preserve"> Bookings are subject to availability. </t>
    </r>
  </si>
  <si>
    <r>
      <rPr>
        <b/>
        <sz val="11"/>
        <color theme="1"/>
        <rFont val="Aptos Narrow"/>
        <family val="2"/>
      </rPr>
      <t>•</t>
    </r>
    <r>
      <rPr>
        <b/>
        <sz val="9.9"/>
        <color theme="1"/>
        <rFont val="Calibri"/>
        <family val="2"/>
      </rPr>
      <t xml:space="preserve"> All relevant forms must be completed and sent to groups@skimarmot.com 14 days prior to the groups arrival. </t>
    </r>
  </si>
  <si>
    <r>
      <rPr>
        <b/>
        <sz val="11"/>
        <color theme="1"/>
        <rFont val="Aptos Narrow"/>
        <family val="2"/>
      </rPr>
      <t>•</t>
    </r>
    <r>
      <rPr>
        <b/>
        <sz val="9.9"/>
        <color theme="1"/>
        <rFont val="Calibri"/>
        <family val="2"/>
      </rPr>
      <t xml:space="preserve"> One complimentary Chaperone/Adult Ticket (rentals not included) per 10 paid youth. Up to a maximum of two complimentary tickets.</t>
    </r>
  </si>
  <si>
    <r>
      <rPr>
        <b/>
        <sz val="11"/>
        <color theme="1"/>
        <rFont val="Aptos Narrow"/>
        <family val="2"/>
      </rPr>
      <t>•</t>
    </r>
    <r>
      <rPr>
        <b/>
        <sz val="9.9"/>
        <color theme="1"/>
        <rFont val="Calibri"/>
        <family val="2"/>
      </rPr>
      <t xml:space="preserve"> Additional chaperones pay youth rate at a 1:5 paid youth ratio (Excluding 20 students covered in the complimentary tickets). E.g a group with 30 students, will get 2 complimentary chaperone tickets, plus 2 tickets at the youth rate. Rentals &amp; lessons not included.</t>
    </r>
  </si>
  <si>
    <t>Youth Tickets</t>
  </si>
  <si>
    <t>Price (Incl. GST)</t>
  </si>
  <si>
    <t>Number of Students</t>
  </si>
  <si>
    <t>Adult at Youth Rate (1:5 Ratio)</t>
  </si>
  <si>
    <t>Total Price (Incl. GST)</t>
  </si>
  <si>
    <t>1 Day Lift &amp; 1 Hour Lesson</t>
  </si>
  <si>
    <t>1 Day Lift &amp; 2 Hour Lesson</t>
  </si>
  <si>
    <t>1 Day Lift &amp; 3 Hour Lesson</t>
  </si>
  <si>
    <t>2 Day Lift &amp; 1 Hour Lesson</t>
  </si>
  <si>
    <t>2 Day Lift &amp; 2 Hour Lesson</t>
  </si>
  <si>
    <r>
      <t xml:space="preserve">1/2 Day add on </t>
    </r>
    <r>
      <rPr>
        <sz val="10"/>
        <color theme="1"/>
        <rFont val="Calibri"/>
        <family val="2"/>
        <scheme val="minor"/>
      </rPr>
      <t>(must package with full day)</t>
    </r>
  </si>
  <si>
    <t>Youth Tickets WITH Rentals</t>
  </si>
  <si>
    <t>1 Day Lift, Rental &amp; 1 Hour Lesson</t>
  </si>
  <si>
    <t>1 Day Lift, Rental &amp; 2 Hour Lesson</t>
  </si>
  <si>
    <t>1 Day Lift, Rental &amp; 3 Hour Lesson</t>
  </si>
  <si>
    <t>2 Day Lift, Rental &amp; 1 Hour Lesson</t>
  </si>
  <si>
    <t>2 Day Lift, Rental &amp; 2 Hour Lesson</t>
  </si>
  <si>
    <t>Complimentary Chaperone</t>
  </si>
  <si>
    <t>Number of Adults</t>
  </si>
  <si>
    <r>
      <rPr>
        <sz val="11"/>
        <color rgb="FF000000"/>
        <rFont val="Calibri"/>
        <family val="2"/>
        <scheme val="minor"/>
      </rPr>
      <t xml:space="preserve">Complimentary Chaperone Ticket                        (1:10 Ratio, </t>
    </r>
    <r>
      <rPr>
        <b/>
        <sz val="11"/>
        <color rgb="FF000000"/>
        <rFont val="Calibri"/>
        <family val="2"/>
        <scheme val="minor"/>
      </rPr>
      <t>Maximum 2</t>
    </r>
    <r>
      <rPr>
        <sz val="11"/>
        <color rgb="FF000000"/>
        <rFont val="Calibri"/>
        <family val="2"/>
        <scheme val="minor"/>
      </rPr>
      <t>)</t>
    </r>
  </si>
  <si>
    <t>Additional Adult Rate</t>
  </si>
  <si>
    <t>1 Day Lift Ticket</t>
  </si>
  <si>
    <t>2 Day Lift Ticket</t>
  </si>
  <si>
    <t>1 Day Lift Ticket &amp; Rentals</t>
  </si>
  <si>
    <t>2 Day Lift Ticket &amp; Rentals</t>
  </si>
  <si>
    <t>Total Number of Students</t>
  </si>
  <si>
    <t>Total Number of Adults/Chaperone</t>
  </si>
  <si>
    <t>Total Number of Rentals</t>
  </si>
  <si>
    <t>Total Cost (Incl. GST)</t>
  </si>
  <si>
    <t>SKI</t>
  </si>
  <si>
    <t>Ability</t>
  </si>
  <si>
    <r>
      <rPr>
        <b/>
        <sz val="11"/>
        <color theme="1"/>
        <rFont val="Calibri"/>
        <family val="2"/>
        <scheme val="minor"/>
      </rPr>
      <t xml:space="preserve">1) FIRST-TIMER 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Absolutely never skied or snowboarded before</t>
    </r>
  </si>
  <si>
    <r>
      <rPr>
        <b/>
        <sz val="11"/>
        <color theme="1"/>
        <rFont val="Calibri"/>
        <family val="2"/>
        <scheme val="minor"/>
      </rPr>
      <t>4) ADVANCED/EXPERT</t>
    </r>
    <r>
      <rPr>
        <sz val="11"/>
        <color theme="1"/>
        <rFont val="Calibri"/>
        <family val="2"/>
        <scheme val="minor"/>
      </rPr>
      <t xml:space="preserve"> 
Confident getting down advanced/expert terrain</t>
    </r>
  </si>
  <si>
    <t>SNOWBOARD</t>
  </si>
  <si>
    <t>Ability Levels</t>
  </si>
  <si>
    <t>Description</t>
  </si>
  <si>
    <t>1)</t>
  </si>
  <si>
    <t>Never before</t>
  </si>
  <si>
    <t>2)</t>
  </si>
  <si>
    <t>3)</t>
  </si>
  <si>
    <t>Intermediate/Moderate Skiing</t>
  </si>
  <si>
    <t>4)</t>
  </si>
  <si>
    <t>Advanced/Aggressive Skiing</t>
  </si>
  <si>
    <t>Total number renting</t>
  </si>
  <si>
    <t>First Name</t>
  </si>
  <si>
    <t>Last Name</t>
  </si>
  <si>
    <t>Ski or Snowboard</t>
  </si>
  <si>
    <r>
      <rPr>
        <b/>
        <sz val="11"/>
        <color theme="1"/>
        <rFont val="Calibri"/>
        <family val="2"/>
        <scheme val="minor"/>
      </rPr>
      <t>Rentals Required
1</t>
    </r>
    <r>
      <rPr>
        <sz val="11"/>
        <color theme="1"/>
        <rFont val="Calibri"/>
        <family val="2"/>
        <scheme val="minor"/>
      </rPr>
      <t xml:space="preserve">) FULL SET OF RENTALS 
</t>
    </r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) SKI OR SNOWBOARD ONLY 
</t>
    </r>
    <r>
      <rPr>
        <b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) BOOTS ONLY 
</t>
    </r>
    <r>
      <rPr>
        <i/>
        <sz val="11"/>
        <color theme="1"/>
        <rFont val="Calibri"/>
        <family val="2"/>
        <scheme val="minor"/>
      </rPr>
      <t>(PLEASE INDICATE BY NUMBER)</t>
    </r>
  </si>
  <si>
    <r>
      <rPr>
        <b/>
        <sz val="11"/>
        <color theme="1"/>
        <rFont val="Calibri"/>
        <family val="2"/>
        <scheme val="minor"/>
      </rPr>
      <t>Male/Female at birth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(For equipment setup)</t>
    </r>
  </si>
  <si>
    <t>Date of Birth</t>
  </si>
  <si>
    <r>
      <rPr>
        <b/>
        <sz val="11"/>
        <color theme="1"/>
        <rFont val="Calibri"/>
        <family val="2"/>
        <scheme val="minor"/>
      </rPr>
      <t>Weight</t>
    </r>
    <r>
      <rPr>
        <sz val="11"/>
        <color theme="1"/>
        <rFont val="Calibri"/>
        <family val="2"/>
        <scheme val="minor"/>
      </rPr>
      <t xml:space="preserve"> (LB/KG)</t>
    </r>
  </si>
  <si>
    <r>
      <rPr>
        <b/>
        <sz val="11"/>
        <color theme="1"/>
        <rFont val="Calibri"/>
        <family val="2"/>
        <scheme val="minor"/>
      </rPr>
      <t>Height</t>
    </r>
    <r>
      <rPr>
        <sz val="11"/>
        <color theme="1"/>
        <rFont val="Calibri"/>
        <family val="2"/>
        <scheme val="minor"/>
      </rPr>
      <t xml:space="preserve"> (FT/CM)</t>
    </r>
  </si>
  <si>
    <r>
      <rPr>
        <b/>
        <sz val="11"/>
        <color theme="1"/>
        <rFont val="Calibri"/>
        <family val="2"/>
        <scheme val="minor"/>
      </rPr>
      <t>Ability</t>
    </r>
    <r>
      <rPr>
        <sz val="11"/>
        <color theme="1"/>
        <rFont val="Calibri"/>
        <family val="2"/>
        <scheme val="minor"/>
      </rPr>
      <t xml:space="preserve"> 
(1, 2, 3, 4)</t>
    </r>
  </si>
  <si>
    <r>
      <rPr>
        <b/>
        <sz val="11"/>
        <color theme="1"/>
        <rFont val="Calibri"/>
        <family val="2"/>
        <scheme val="minor"/>
      </rPr>
      <t>Shoe Size</t>
    </r>
    <r>
      <rPr>
        <sz val="11"/>
        <color theme="1"/>
        <rFont val="Calibri"/>
        <family val="2"/>
        <scheme val="minor"/>
      </rPr>
      <t xml:space="preserve"> (US)</t>
    </r>
  </si>
  <si>
    <r>
      <rPr>
        <b/>
        <sz val="11"/>
        <color theme="1"/>
        <rFont val="Calibri"/>
        <family val="2"/>
        <scheme val="minor"/>
      </rPr>
      <t>Helmet Size</t>
    </r>
    <r>
      <rPr>
        <sz val="11"/>
        <color theme="1"/>
        <rFont val="Calibri"/>
        <family val="2"/>
        <scheme val="minor"/>
      </rPr>
      <t xml:space="preserve"> (XS, S/M, L/XL)</t>
    </r>
  </si>
  <si>
    <r>
      <rPr>
        <b/>
        <sz val="11"/>
        <color theme="1"/>
        <rFont val="Calibri"/>
        <family val="2"/>
        <scheme val="minor"/>
      </rPr>
      <t>IF Snowboarding:</t>
    </r>
    <r>
      <rPr>
        <sz val="11"/>
        <color theme="1"/>
        <rFont val="Calibri"/>
        <family val="2"/>
        <scheme val="minor"/>
      </rPr>
      <t xml:space="preserve"> Regular or Goofy (R/G)</t>
    </r>
  </si>
  <si>
    <r>
      <rPr>
        <b/>
        <sz val="11"/>
        <color rgb="FFFF0000"/>
        <rFont val="Calibri"/>
        <family val="2"/>
        <scheme val="minor"/>
      </rPr>
      <t>RENTALS USE ONLY</t>
    </r>
    <r>
      <rPr>
        <sz val="11"/>
        <color theme="1"/>
        <rFont val="Calibri"/>
        <family val="2"/>
        <scheme val="minor"/>
      </rPr>
      <t>: Convert Shoe Size to Mondo</t>
    </r>
  </si>
  <si>
    <t>Rentals Required</t>
  </si>
  <si>
    <t>Male/Female</t>
  </si>
  <si>
    <t>Helmet Size</t>
  </si>
  <si>
    <t>Snowboarding</t>
  </si>
  <si>
    <t>Shoe Size</t>
  </si>
  <si>
    <t>Ski</t>
  </si>
  <si>
    <r>
      <rPr>
        <b/>
        <sz val="11"/>
        <color theme="1"/>
        <rFont val="Calibri"/>
        <family val="2"/>
        <scheme val="minor"/>
      </rPr>
      <t>1)</t>
    </r>
    <r>
      <rPr>
        <sz val="11"/>
        <color theme="1"/>
        <rFont val="Calibri"/>
        <family val="2"/>
        <scheme val="minor"/>
      </rPr>
      <t xml:space="preserve"> Full Set of Rentals</t>
    </r>
  </si>
  <si>
    <t>M</t>
  </si>
  <si>
    <t>XS</t>
  </si>
  <si>
    <t>R</t>
  </si>
  <si>
    <t>F</t>
  </si>
  <si>
    <t>Boot Size</t>
  </si>
  <si>
    <t>Snowboard</t>
  </si>
  <si>
    <r>
      <rPr>
        <b/>
        <sz val="11"/>
        <color theme="1"/>
        <rFont val="Calibri"/>
        <family val="2"/>
        <scheme val="minor"/>
      </rPr>
      <t>2)</t>
    </r>
    <r>
      <rPr>
        <sz val="11"/>
        <color theme="1"/>
        <rFont val="Calibri"/>
        <family val="2"/>
        <scheme val="minor"/>
      </rPr>
      <t xml:space="preserve"> Ski or Snowboard Only</t>
    </r>
  </si>
  <si>
    <t>S</t>
  </si>
  <si>
    <t>G</t>
  </si>
  <si>
    <r>
      <rPr>
        <b/>
        <sz val="11"/>
        <color theme="1"/>
        <rFont val="Calibri"/>
        <family val="2"/>
        <scheme val="minor"/>
      </rPr>
      <t>3)</t>
    </r>
    <r>
      <rPr>
        <sz val="11"/>
        <color theme="1"/>
        <rFont val="Calibri"/>
        <family val="2"/>
        <scheme val="minor"/>
      </rPr>
      <t xml:space="preserve"> Boots Only</t>
    </r>
  </si>
  <si>
    <t>L</t>
  </si>
  <si>
    <t>XL</t>
  </si>
  <si>
    <t>Comments</t>
  </si>
  <si>
    <r>
      <rPr>
        <b/>
        <sz val="10"/>
        <color theme="1"/>
        <rFont val="Aptos Narrow"/>
        <family val="2"/>
      </rPr>
      <t>•</t>
    </r>
    <r>
      <rPr>
        <b/>
        <sz val="10"/>
        <color theme="1"/>
        <rFont val="Calibri"/>
        <family val="2"/>
        <scheme val="minor"/>
      </rPr>
      <t>Additional adults beyond the 1:5 ratio will receive regular lift rate, with 15% off. Rentals and lessons not included.</t>
    </r>
  </si>
  <si>
    <r>
      <rPr>
        <b/>
        <sz val="10"/>
        <color theme="1"/>
        <rFont val="Aptos Narrow"/>
        <family val="2"/>
      </rPr>
      <t>•</t>
    </r>
    <r>
      <rPr>
        <b/>
        <sz val="10"/>
        <color theme="1"/>
        <rFont val="Calibri"/>
        <family val="2"/>
      </rPr>
      <t xml:space="preserve"> Chaperone lift tickets will not released until all rental waivers have been signed for all students (if applicable).</t>
    </r>
  </si>
  <si>
    <t>Time of Arrival on First Day:</t>
  </si>
  <si>
    <t>*We advise arriving 1 hour prior to lesson start time to check in and collect rental gear or allow students to change*</t>
  </si>
  <si>
    <r>
      <t>Time of Arrival on Second Day</t>
    </r>
    <r>
      <rPr>
        <b/>
        <i/>
        <sz val="10"/>
        <color theme="1"/>
        <rFont val="Calibri"/>
        <family val="2"/>
        <scheme val="minor"/>
      </rPr>
      <t xml:space="preserve"> </t>
    </r>
    <r>
      <rPr>
        <b/>
        <i/>
        <sz val="9"/>
        <color theme="1"/>
        <rFont val="Calibri"/>
        <family val="2"/>
        <scheme val="minor"/>
      </rPr>
      <t>(If Applicable)</t>
    </r>
    <r>
      <rPr>
        <b/>
        <i/>
        <sz val="10"/>
        <color theme="1"/>
        <rFont val="Calibri"/>
        <family val="2"/>
        <scheme val="minor"/>
      </rPr>
      <t xml:space="preserve">: </t>
    </r>
  </si>
  <si>
    <t>Requested Lesson Time on First Day:</t>
  </si>
  <si>
    <r>
      <t>Requested Lesson Time on Second Day</t>
    </r>
    <r>
      <rPr>
        <b/>
        <i/>
        <sz val="9"/>
        <color theme="1"/>
        <rFont val="Calibri"/>
        <family val="2"/>
        <scheme val="minor"/>
      </rPr>
      <t xml:space="preserve"> (If Applicable)</t>
    </r>
    <r>
      <rPr>
        <b/>
        <sz val="9"/>
        <color theme="1"/>
        <rFont val="Calibri"/>
        <family val="2"/>
        <scheme val="minor"/>
      </rPr>
      <t xml:space="preserve"> :</t>
    </r>
  </si>
  <si>
    <t>MARMOT BASIN LESSON INFORMATION 24/25 Season</t>
  </si>
  <si>
    <t>MARMOT BASIN RENTAL INFORMATION 24/25 SEASON</t>
  </si>
  <si>
    <t>SCHOOL &amp; YOUTH GROUP FOOD OPTIONS 24/25 SEASON</t>
  </si>
  <si>
    <t>(We advise arriving 1 hour prior to lesson start time to check in, collect lift tickets, change in rental gear - if applicable)</t>
  </si>
  <si>
    <r>
      <t xml:space="preserve">For Breakfast &amp; Lunch options please contact the group sales team at </t>
    </r>
    <r>
      <rPr>
        <b/>
        <sz val="11"/>
        <color theme="1"/>
        <rFont val="Calibri"/>
        <family val="2"/>
        <scheme val="minor"/>
      </rPr>
      <t>groups@skimarmot.com</t>
    </r>
    <r>
      <rPr>
        <sz val="11"/>
        <color theme="1"/>
        <rFont val="Calibri"/>
        <family val="2"/>
        <scheme val="minor"/>
      </rPr>
      <t xml:space="preserve"> when submitting the intial lift ticket information sheet.</t>
    </r>
  </si>
  <si>
    <r>
      <rPr>
        <b/>
        <sz val="11"/>
        <color theme="1"/>
        <rFont val="Calibri"/>
        <family val="2"/>
        <scheme val="minor"/>
      </rPr>
      <t>3) INTERMEDIATE (Blue)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Linking turns and ability to 
control speed on 
intermediate terrain</t>
    </r>
  </si>
  <si>
    <r>
      <rPr>
        <b/>
        <sz val="11"/>
        <color theme="1"/>
        <rFont val="Calibri"/>
        <family val="2"/>
        <scheme val="minor"/>
      </rPr>
      <t>2) NOVICE (Green)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Some experience, able to link turns 
on novice terrain (has ridden a chairlift before)</t>
    </r>
  </si>
  <si>
    <t>Beginner/Cautious Skiing</t>
  </si>
  <si>
    <t>Chaperone Rentals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</si>
</sst>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1"/>
      <name val="Aptos Narrow"/>
      <family val="2"/>
    </font>
    <font>
      <b/>
      <sz val="9.9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Aptos Narrow"/>
      <family val="2"/>
    </font>
    <font>
      <b/>
      <u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7">
    <xf numFmtId="0" fontId="0" fillId="0" borderId="0" xfId="0"/>
    <xf numFmtId="0" fontId="0" fillId="3" borderId="0" xfId="0" applyFill="1"/>
    <xf numFmtId="0" fontId="2" fillId="3" borderId="1" xfId="0" applyFont="1" applyFill="1" applyBorder="1"/>
    <xf numFmtId="0" fontId="0" fillId="3" borderId="1" xfId="0" applyFill="1" applyBorder="1"/>
    <xf numFmtId="0" fontId="2" fillId="3" borderId="1" xfId="0" applyFont="1" applyFill="1" applyBorder="1" applyAlignment="1">
      <alignment horizontal="center" wrapText="1"/>
    </xf>
    <xf numFmtId="0" fontId="0" fillId="2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5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2" fillId="3" borderId="2" xfId="0" applyFont="1" applyFill="1" applyBorder="1"/>
    <xf numFmtId="0" fontId="0" fillId="3" borderId="2" xfId="0" applyFill="1" applyBorder="1"/>
    <xf numFmtId="0" fontId="0" fillId="3" borderId="1" xfId="0" applyFill="1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3" borderId="0" xfId="0" applyFill="1" applyProtection="1">
      <protection locked="0"/>
    </xf>
    <xf numFmtId="0" fontId="0" fillId="2" borderId="20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14" fillId="3" borderId="0" xfId="0" applyFont="1" applyFill="1" applyProtection="1">
      <protection locked="0"/>
    </xf>
    <xf numFmtId="0" fontId="14" fillId="3" borderId="0" xfId="0" quotePrefix="1" applyFont="1" applyFill="1" applyAlignment="1" applyProtection="1">
      <alignment horizontal="left" wrapText="1"/>
      <protection locked="0"/>
    </xf>
    <xf numFmtId="0" fontId="14" fillId="3" borderId="0" xfId="0" quotePrefix="1" applyFont="1" applyFill="1" applyAlignment="1" applyProtection="1">
      <alignment wrapText="1"/>
      <protection locked="0"/>
    </xf>
    <xf numFmtId="0" fontId="7" fillId="3" borderId="0" xfId="0" quotePrefix="1" applyFont="1" applyFill="1" applyProtection="1">
      <protection locked="0"/>
    </xf>
    <xf numFmtId="0" fontId="7" fillId="3" borderId="8" xfId="0" quotePrefix="1" applyFont="1" applyFill="1" applyBorder="1" applyProtection="1">
      <protection locked="0"/>
    </xf>
    <xf numFmtId="0" fontId="0" fillId="3" borderId="29" xfId="0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8" fillId="3" borderId="8" xfId="0" applyFont="1" applyFill="1" applyBorder="1" applyAlignment="1">
      <alignment wrapText="1"/>
    </xf>
    <xf numFmtId="0" fontId="8" fillId="3" borderId="9" xfId="0" applyFont="1" applyFill="1" applyBorder="1" applyAlignment="1">
      <alignment wrapText="1"/>
    </xf>
    <xf numFmtId="0" fontId="8" fillId="3" borderId="0" xfId="0" applyFont="1" applyFill="1" applyAlignment="1">
      <alignment horizontal="center" wrapText="1"/>
    </xf>
    <xf numFmtId="0" fontId="0" fillId="3" borderId="9" xfId="0" applyFill="1" applyBorder="1"/>
    <xf numFmtId="0" fontId="11" fillId="3" borderId="8" xfId="0" applyFont="1" applyFill="1" applyBorder="1"/>
    <xf numFmtId="0" fontId="10" fillId="3" borderId="0" xfId="0" applyFont="1" applyFill="1"/>
    <xf numFmtId="0" fontId="0" fillId="3" borderId="8" xfId="0" applyFill="1" applyBorder="1"/>
    <xf numFmtId="0" fontId="2" fillId="3" borderId="8" xfId="0" applyFont="1" applyFill="1" applyBorder="1"/>
    <xf numFmtId="0" fontId="2" fillId="3" borderId="17" xfId="0" applyFont="1" applyFill="1" applyBorder="1"/>
    <xf numFmtId="0" fontId="2" fillId="3" borderId="19" xfId="0" applyFont="1" applyFill="1" applyBorder="1"/>
    <xf numFmtId="0" fontId="9" fillId="3" borderId="8" xfId="0" applyFont="1" applyFill="1" applyBorder="1"/>
    <xf numFmtId="0" fontId="14" fillId="3" borderId="8" xfId="0" applyFont="1" applyFill="1" applyBorder="1"/>
    <xf numFmtId="0" fontId="14" fillId="3" borderId="8" xfId="0" quotePrefix="1" applyFont="1" applyFill="1" applyBorder="1" applyAlignment="1">
      <alignment wrapText="1"/>
    </xf>
    <xf numFmtId="0" fontId="15" fillId="3" borderId="8" xfId="0" quotePrefix="1" applyFont="1" applyFill="1" applyBorder="1"/>
    <xf numFmtId="0" fontId="0" fillId="3" borderId="8" xfId="0" quotePrefix="1" applyFill="1" applyBorder="1"/>
    <xf numFmtId="0" fontId="2" fillId="3" borderId="8" xfId="0" applyFont="1" applyFill="1" applyBorder="1" applyAlignment="1">
      <alignment horizontal="right"/>
    </xf>
    <xf numFmtId="0" fontId="0" fillId="3" borderId="28" xfId="0" applyFill="1" applyBorder="1"/>
    <xf numFmtId="0" fontId="9" fillId="3" borderId="9" xfId="0" applyFont="1" applyFill="1" applyBorder="1"/>
    <xf numFmtId="0" fontId="14" fillId="3" borderId="9" xfId="0" quotePrefix="1" applyFont="1" applyFill="1" applyBorder="1" applyAlignment="1">
      <alignment wrapText="1"/>
    </xf>
    <xf numFmtId="0" fontId="0" fillId="3" borderId="11" xfId="0" applyFill="1" applyBorder="1"/>
    <xf numFmtId="0" fontId="0" fillId="3" borderId="17" xfId="0" applyFill="1" applyBorder="1"/>
    <xf numFmtId="0" fontId="0" fillId="3" borderId="18" xfId="0" applyFill="1" applyBorder="1"/>
    <xf numFmtId="0" fontId="14" fillId="3" borderId="17" xfId="0" applyFont="1" applyFill="1" applyBorder="1"/>
    <xf numFmtId="0" fontId="15" fillId="3" borderId="17" xfId="0" quotePrefix="1" applyFont="1" applyFill="1" applyBorder="1"/>
    <xf numFmtId="0" fontId="16" fillId="3" borderId="0" xfId="0" quotePrefix="1" applyFont="1" applyFill="1" applyAlignment="1">
      <alignment horizontal="left"/>
    </xf>
    <xf numFmtId="0" fontId="15" fillId="3" borderId="0" xfId="0" quotePrefix="1" applyFont="1" applyFill="1" applyAlignment="1">
      <alignment horizontal="left"/>
    </xf>
    <xf numFmtId="44" fontId="1" fillId="3" borderId="1" xfId="1" applyFont="1" applyFill="1" applyBorder="1" applyAlignment="1" applyProtection="1">
      <alignment horizontal="left"/>
    </xf>
    <xf numFmtId="44" fontId="0" fillId="3" borderId="1" xfId="1" applyFont="1" applyFill="1" applyBorder="1" applyAlignment="1" applyProtection="1">
      <alignment horizontal="left"/>
    </xf>
    <xf numFmtId="44" fontId="0" fillId="3" borderId="1" xfId="1" applyFont="1" applyFill="1" applyBorder="1" applyProtection="1"/>
    <xf numFmtId="0" fontId="2" fillId="3" borderId="0" xfId="0" applyFont="1" applyFill="1"/>
    <xf numFmtId="44" fontId="0" fillId="3" borderId="0" xfId="1" applyFont="1" applyFill="1" applyBorder="1" applyProtection="1"/>
    <xf numFmtId="0" fontId="20" fillId="3" borderId="1" xfId="0" applyFont="1" applyFill="1" applyBorder="1" applyAlignment="1">
      <alignment wrapText="1"/>
    </xf>
    <xf numFmtId="44" fontId="0" fillId="3" borderId="1" xfId="1" applyFont="1" applyFill="1" applyBorder="1" applyAlignment="1" applyProtection="1">
      <alignment horizontal="right"/>
    </xf>
    <xf numFmtId="0" fontId="0" fillId="3" borderId="1" xfId="0" applyFill="1" applyBorder="1" applyAlignment="1">
      <alignment wrapText="1"/>
    </xf>
    <xf numFmtId="0" fontId="2" fillId="3" borderId="0" xfId="0" applyFont="1" applyFill="1" applyAlignment="1">
      <alignment horizontal="right"/>
    </xf>
    <xf numFmtId="0" fontId="0" fillId="3" borderId="0" xfId="0" applyFill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0" fillId="3" borderId="1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0" fillId="3" borderId="10" xfId="0" applyFill="1" applyBorder="1" applyAlignment="1">
      <alignment vertical="center"/>
    </xf>
    <xf numFmtId="0" fontId="0" fillId="3" borderId="15" xfId="0" quotePrefix="1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8" fontId="0" fillId="3" borderId="16" xfId="0" applyNumberFormat="1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quotePrefix="1" applyFill="1" applyAlignment="1">
      <alignment vertical="center"/>
    </xf>
    <xf numFmtId="8" fontId="0" fillId="3" borderId="0" xfId="0" applyNumberFormat="1" applyFill="1" applyAlignment="1">
      <alignment vertical="center"/>
    </xf>
    <xf numFmtId="0" fontId="15" fillId="3" borderId="2" xfId="0" applyFont="1" applyFill="1" applyBorder="1" applyAlignment="1">
      <alignment horizontal="left"/>
    </xf>
    <xf numFmtId="0" fontId="15" fillId="3" borderId="4" xfId="0" applyFont="1" applyFill="1" applyBorder="1" applyAlignment="1">
      <alignment horizontal="left"/>
    </xf>
    <xf numFmtId="0" fontId="15" fillId="3" borderId="3" xfId="0" applyFont="1" applyFill="1" applyBorder="1" applyAlignment="1">
      <alignment horizontal="left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7" fillId="3" borderId="0" xfId="0" applyFont="1" applyFill="1" applyAlignment="1">
      <alignment vertical="center"/>
    </xf>
    <xf numFmtId="0" fontId="2" fillId="3" borderId="1" xfId="0" applyFont="1" applyFill="1" applyBorder="1" applyAlignment="1">
      <alignment horizontal="right"/>
    </xf>
    <xf numFmtId="0" fontId="0" fillId="0" borderId="1" xfId="0" applyBorder="1" applyAlignment="1">
      <alignment horizontal="center" wrapText="1"/>
    </xf>
    <xf numFmtId="0" fontId="0" fillId="5" borderId="1" xfId="0" applyFill="1" applyBorder="1" applyAlignment="1">
      <alignment wrapText="1"/>
    </xf>
    <xf numFmtId="0" fontId="3" fillId="3" borderId="0" xfId="0" applyFont="1" applyFill="1"/>
    <xf numFmtId="0" fontId="24" fillId="3" borderId="0" xfId="0" applyFont="1" applyFill="1" applyAlignment="1">
      <alignment horizontal="center" vertic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16" fillId="3" borderId="20" xfId="0" quotePrefix="1" applyFont="1" applyFill="1" applyBorder="1" applyAlignment="1">
      <alignment horizontal="left"/>
    </xf>
    <xf numFmtId="0" fontId="15" fillId="3" borderId="24" xfId="0" quotePrefix="1" applyFont="1" applyFill="1" applyBorder="1" applyAlignment="1">
      <alignment horizontal="left"/>
    </xf>
    <xf numFmtId="0" fontId="15" fillId="3" borderId="21" xfId="0" quotePrefix="1" applyFont="1" applyFill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14" fillId="3" borderId="0" xfId="0" quotePrefix="1" applyFont="1" applyFill="1" applyAlignment="1" applyProtection="1">
      <alignment horizontal="left" wrapText="1"/>
      <protection locked="0"/>
    </xf>
    <xf numFmtId="0" fontId="0" fillId="6" borderId="2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22" fillId="3" borderId="0" xfId="0" applyFont="1" applyFill="1" applyAlignment="1">
      <alignment horizontal="center" wrapText="1"/>
    </xf>
    <xf numFmtId="0" fontId="18" fillId="3" borderId="25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9" fillId="3" borderId="23" xfId="0" applyFont="1" applyFill="1" applyBorder="1" applyAlignment="1">
      <alignment horizontal="center"/>
    </xf>
    <xf numFmtId="0" fontId="14" fillId="3" borderId="17" xfId="0" quotePrefix="1" applyFont="1" applyFill="1" applyBorder="1" applyAlignment="1">
      <alignment horizontal="left" wrapText="1"/>
    </xf>
    <xf numFmtId="0" fontId="14" fillId="3" borderId="0" xfId="0" quotePrefix="1" applyFont="1" applyFill="1" applyAlignment="1">
      <alignment horizontal="left" wrapText="1"/>
    </xf>
    <xf numFmtId="0" fontId="14" fillId="3" borderId="18" xfId="0" quotePrefix="1" applyFont="1" applyFill="1" applyBorder="1" applyAlignment="1">
      <alignment horizontal="left" wrapText="1"/>
    </xf>
    <xf numFmtId="16" fontId="10" fillId="3" borderId="17" xfId="0" applyNumberFormat="1" applyFont="1" applyFill="1" applyBorder="1" applyAlignment="1">
      <alignment horizontal="center" wrapText="1"/>
    </xf>
    <xf numFmtId="16" fontId="10" fillId="3" borderId="9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left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5" fillId="3" borderId="2" xfId="0" applyFont="1" applyFill="1" applyBorder="1" applyAlignment="1">
      <alignment horizontal="left"/>
    </xf>
    <xf numFmtId="0" fontId="15" fillId="3" borderId="4" xfId="0" applyFont="1" applyFill="1" applyBorder="1" applyAlignment="1">
      <alignment horizontal="left"/>
    </xf>
    <xf numFmtId="0" fontId="15" fillId="3" borderId="3" xfId="0" applyFont="1" applyFill="1" applyBorder="1" applyAlignment="1">
      <alignment horizontal="left"/>
    </xf>
    <xf numFmtId="0" fontId="11" fillId="3" borderId="22" xfId="0" applyFont="1" applyFill="1" applyBorder="1" applyAlignment="1">
      <alignment horizontal="center"/>
    </xf>
    <xf numFmtId="0" fontId="24" fillId="3" borderId="0" xfId="0" applyFont="1" applyFill="1" applyAlignment="1">
      <alignment horizontal="center" vertical="center"/>
    </xf>
    <xf numFmtId="0" fontId="15" fillId="6" borderId="2" xfId="0" applyFont="1" applyFill="1" applyBorder="1" applyAlignment="1">
      <alignment horizontal="center"/>
    </xf>
    <xf numFmtId="0" fontId="15" fillId="6" borderId="4" xfId="0" applyFont="1" applyFill="1" applyBorder="1" applyAlignment="1">
      <alignment horizontal="center"/>
    </xf>
    <xf numFmtId="0" fontId="15" fillId="6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27" fillId="3" borderId="0" xfId="0" applyFont="1" applyFill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1"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545495</xdr:colOff>
      <xdr:row>1</xdr:row>
      <xdr:rowOff>1905</xdr:rowOff>
    </xdr:from>
    <xdr:to>
      <xdr:col>1</xdr:col>
      <xdr:colOff>571777</xdr:colOff>
      <xdr:row>5</xdr:row>
      <xdr:rowOff>32656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2FEB35E-73A7-4183-6DF0-F0F356A46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495" y="186962"/>
          <a:ext cx="1354339" cy="9451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91441</xdr:colOff>
      <xdr:row>0</xdr:row>
      <xdr:rowOff>167640</xdr:rowOff>
    </xdr:from>
    <xdr:to>
      <xdr:col>1</xdr:col>
      <xdr:colOff>536645</xdr:colOff>
      <xdr:row>5</xdr:row>
      <xdr:rowOff>22860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BAC150-410B-49D7-9B97-EC8AD5706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1" y="167640"/>
          <a:ext cx="1085284" cy="7696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144780</xdr:rowOff>
    </xdr:from>
    <xdr:to>
      <xdr:col>1</xdr:col>
      <xdr:colOff>407104</xdr:colOff>
      <xdr:row>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70CDA8D-DA7B-44AA-92F2-A9C855DDE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44780"/>
          <a:ext cx="1085284" cy="7696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121921</xdr:colOff>
      <xdr:row>1</xdr:row>
      <xdr:rowOff>0</xdr:rowOff>
    </xdr:from>
    <xdr:to>
      <xdr:col>1</xdr:col>
      <xdr:colOff>631597</xdr:colOff>
      <xdr:row>5</xdr:row>
      <xdr:rowOff>83820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607E858-A9FB-4A1F-BB00-BCC51183C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1" y="182880"/>
          <a:ext cx="1149756" cy="81534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06AFB-3D1B-4D06-BAE5-D36AEEE0D72B}">
  <dimension ref="D3:G4"/>
  <sheetViews>
    <sheetView workbookViewId="0">
      <selection activeCell="E24" sqref="E24"/>
    </sheetView>
  </sheetViews>
  <sheetFormatPr defaultColWidth="9.33203125" defaultRowHeight="14.4" x14ac:dyDescent="0.3"/>
  <cols>
    <col min="1" max="3" width="9.33203125" style="1"/>
    <col min="4" max="4" width="26.6640625" style="1" bestFit="1" customWidth="1"/>
    <col min="5" max="5" width="30.5546875" style="1" bestFit="1" customWidth="1"/>
    <col min="6" max="6" width="29.44140625" style="1" bestFit="1" customWidth="1"/>
    <col min="7" max="7" width="34.33203125" style="1" bestFit="1" customWidth="1"/>
    <col min="8" max="16384" width="9.33203125" style="1"/>
  </cols>
  <sheetData>
    <row r="3" spans="4:7" x14ac:dyDescent="0.3">
      <c r="D3" s="4" t="s">
        <v>0</v>
      </c>
      <c r="E3" s="4" t="s">
        <v>1</v>
      </c>
      <c r="F3" s="4" t="s">
        <v>2</v>
      </c>
      <c r="G3" s="4" t="s">
        <v>3</v>
      </c>
    </row>
    <row r="4" spans="4:7" x14ac:dyDescent="0.3">
      <c r="D4" s="11" t="e">
        <f>'Ticket Information'!#REF!</f>
        <v>#REF!</v>
      </c>
      <c r="E4" s="11" t="e">
        <f>'Ticket Information'!#REF!</f>
        <v>#REF!</v>
      </c>
      <c r="F4" s="11" t="e">
        <f>'Ticket Information'!#REF!+'Ticket Information'!#REF!</f>
        <v>#REF!</v>
      </c>
      <c r="G4" s="11" t="e">
        <f>'Ticket Information'!#REF!+'Ticket Information'!#REF!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2F0BB-CE73-494F-BB7B-FB9CBFC9DE84}">
  <dimension ref="A1:S67"/>
  <sheetViews>
    <sheetView showGridLines="0" tabSelected="1" topLeftCell="A15" zoomScaleNormal="92" workbookViewId="0">
      <selection activeCell="D49" sqref="D49:E49"/>
    </sheetView>
  </sheetViews>
  <sheetFormatPr defaultColWidth="0" defaultRowHeight="14.4" zeroHeight="1" x14ac:dyDescent="0.3"/>
  <cols>
    <col min="1" max="1" width="19.33203125" style="33" customWidth="1"/>
    <col min="2" max="2" width="39.33203125" style="14" customWidth="1"/>
    <col min="3" max="3" width="29.6640625" style="14" customWidth="1"/>
    <col min="4" max="4" width="32.6640625" style="14" customWidth="1"/>
    <col min="5" max="5" width="28" style="14" customWidth="1"/>
    <col min="6" max="6" width="22.88671875" style="14" customWidth="1"/>
    <col min="7" max="7" width="18.6640625" style="16" customWidth="1"/>
    <col min="8" max="16384" width="9.33203125" style="14" hidden="1"/>
  </cols>
  <sheetData>
    <row r="1" spans="1:7" x14ac:dyDescent="0.3">
      <c r="A1" s="24"/>
      <c r="B1" s="25"/>
      <c r="C1" s="25"/>
      <c r="D1" s="25"/>
      <c r="E1" s="25"/>
      <c r="F1" s="25"/>
      <c r="G1" s="26"/>
    </row>
    <row r="2" spans="1:7" ht="18" customHeight="1" x14ac:dyDescent="0.55000000000000004">
      <c r="A2" s="27"/>
      <c r="B2" s="102" t="s">
        <v>4</v>
      </c>
      <c r="C2" s="102"/>
      <c r="D2" s="102"/>
      <c r="E2" s="102"/>
      <c r="F2" s="102"/>
      <c r="G2" s="28"/>
    </row>
    <row r="3" spans="1:7" ht="18" customHeight="1" x14ac:dyDescent="0.55000000000000004">
      <c r="A3" s="27"/>
      <c r="B3" s="102"/>
      <c r="C3" s="102"/>
      <c r="D3" s="102"/>
      <c r="E3" s="102"/>
      <c r="F3" s="102"/>
      <c r="G3" s="28"/>
    </row>
    <row r="4" spans="1:7" ht="18" customHeight="1" x14ac:dyDescent="0.55000000000000004">
      <c r="A4" s="27"/>
      <c r="B4" s="102"/>
      <c r="C4" s="102"/>
      <c r="D4" s="102"/>
      <c r="E4" s="102"/>
      <c r="F4" s="102"/>
      <c r="G4" s="28"/>
    </row>
    <row r="5" spans="1:7" ht="18" customHeight="1" x14ac:dyDescent="0.55000000000000004">
      <c r="A5" s="27"/>
      <c r="B5" s="102"/>
      <c r="C5" s="102"/>
      <c r="D5" s="102"/>
      <c r="E5" s="102"/>
      <c r="F5" s="102"/>
      <c r="G5" s="28"/>
    </row>
    <row r="6" spans="1:7" ht="18" customHeight="1" x14ac:dyDescent="0.55000000000000004">
      <c r="A6" s="27"/>
      <c r="B6" s="29"/>
      <c r="C6" s="29"/>
      <c r="D6" s="29"/>
      <c r="E6" s="29"/>
      <c r="F6" s="29"/>
      <c r="G6" s="28"/>
    </row>
    <row r="7" spans="1:7" x14ac:dyDescent="0.3">
      <c r="B7" s="2" t="s">
        <v>5</v>
      </c>
      <c r="C7" s="87"/>
      <c r="D7" s="88"/>
      <c r="E7" s="88"/>
      <c r="F7" s="89"/>
      <c r="G7" s="30"/>
    </row>
    <row r="8" spans="1:7" x14ac:dyDescent="0.3">
      <c r="B8" s="35" t="s">
        <v>6</v>
      </c>
      <c r="C8" s="87"/>
      <c r="D8" s="88"/>
      <c r="E8" s="88"/>
      <c r="F8" s="89"/>
      <c r="G8" s="30"/>
    </row>
    <row r="9" spans="1:7" x14ac:dyDescent="0.3">
      <c r="B9" s="2" t="s">
        <v>7</v>
      </c>
      <c r="C9" s="15"/>
      <c r="D9" s="36" t="s">
        <v>8</v>
      </c>
      <c r="E9" s="12"/>
      <c r="F9" s="1"/>
      <c r="G9" s="30"/>
    </row>
    <row r="10" spans="1:7" x14ac:dyDescent="0.3">
      <c r="B10" s="2" t="s">
        <v>9</v>
      </c>
      <c r="C10" s="13"/>
      <c r="D10" s="2" t="s">
        <v>10</v>
      </c>
      <c r="E10" s="5"/>
      <c r="F10" s="1"/>
      <c r="G10" s="30"/>
    </row>
    <row r="11" spans="1:7" ht="21.75" customHeight="1" x14ac:dyDescent="0.3">
      <c r="B11" s="1"/>
      <c r="C11" s="1"/>
      <c r="D11" s="1"/>
      <c r="E11" s="1"/>
      <c r="F11" s="1"/>
      <c r="G11" s="30"/>
    </row>
    <row r="12" spans="1:7" ht="14.4" customHeight="1" x14ac:dyDescent="0.3">
      <c r="A12" s="34"/>
      <c r="B12" s="9" t="s">
        <v>11</v>
      </c>
      <c r="C12" s="7"/>
      <c r="D12" s="2" t="s">
        <v>12</v>
      </c>
      <c r="E12" s="8"/>
      <c r="F12" s="109" t="s">
        <v>111</v>
      </c>
      <c r="G12" s="110"/>
    </row>
    <row r="13" spans="1:7" x14ac:dyDescent="0.3">
      <c r="A13" s="34"/>
      <c r="B13" s="9" t="s">
        <v>13</v>
      </c>
      <c r="C13" s="7"/>
      <c r="D13" s="2" t="s">
        <v>14</v>
      </c>
      <c r="E13" s="8"/>
      <c r="F13" s="109"/>
      <c r="G13" s="110"/>
    </row>
    <row r="14" spans="1:7" x14ac:dyDescent="0.3">
      <c r="A14" s="34"/>
      <c r="B14" s="2" t="s">
        <v>15</v>
      </c>
      <c r="C14" s="7"/>
      <c r="D14" s="2" t="s">
        <v>16</v>
      </c>
      <c r="E14" s="8"/>
      <c r="F14" s="109"/>
      <c r="G14" s="110"/>
    </row>
    <row r="15" spans="1:7" x14ac:dyDescent="0.3">
      <c r="A15" s="31"/>
      <c r="B15" s="32" t="s">
        <v>17</v>
      </c>
      <c r="C15" s="1"/>
      <c r="D15" s="1"/>
      <c r="E15" s="1"/>
      <c r="F15" s="1"/>
      <c r="G15" s="30"/>
    </row>
    <row r="16" spans="1:7" x14ac:dyDescent="0.3">
      <c r="B16" s="1"/>
      <c r="C16" s="1"/>
      <c r="D16" s="1"/>
      <c r="E16" s="1"/>
      <c r="F16" s="1"/>
      <c r="G16" s="30"/>
    </row>
    <row r="17" spans="1:19" ht="14.4" customHeight="1" x14ac:dyDescent="0.3">
      <c r="B17" s="1"/>
      <c r="C17" s="1"/>
      <c r="D17" s="1"/>
      <c r="E17" s="1"/>
      <c r="F17" s="1"/>
      <c r="G17" s="30"/>
      <c r="J17" s="17"/>
    </row>
    <row r="18" spans="1:19" ht="15.6" customHeight="1" x14ac:dyDescent="0.3">
      <c r="A18" s="37"/>
      <c r="B18" s="103" t="s">
        <v>18</v>
      </c>
      <c r="C18" s="104"/>
      <c r="D18" s="104"/>
      <c r="E18" s="104"/>
      <c r="F18" s="105"/>
      <c r="G18" s="44"/>
      <c r="J18" s="17"/>
    </row>
    <row r="19" spans="1:19" ht="14.4" customHeight="1" x14ac:dyDescent="0.3">
      <c r="A19" s="38"/>
      <c r="B19" s="47"/>
      <c r="C19" s="1"/>
      <c r="D19" s="1"/>
      <c r="E19" s="1"/>
      <c r="F19" s="48"/>
      <c r="G19" s="30"/>
      <c r="J19" s="98"/>
      <c r="K19" s="98"/>
      <c r="L19" s="98"/>
      <c r="M19" s="98"/>
      <c r="N19" s="98"/>
      <c r="O19" s="98"/>
    </row>
    <row r="20" spans="1:19" ht="14.4" customHeight="1" x14ac:dyDescent="0.3">
      <c r="A20" s="38"/>
      <c r="B20" s="49" t="s">
        <v>19</v>
      </c>
      <c r="C20" s="1"/>
      <c r="D20" s="1"/>
      <c r="E20" s="1"/>
      <c r="F20" s="48"/>
      <c r="G20" s="30"/>
      <c r="O20" s="18"/>
    </row>
    <row r="21" spans="1:19" ht="14.4" customHeight="1" x14ac:dyDescent="0.3">
      <c r="A21" s="38"/>
      <c r="B21" s="49" t="s">
        <v>20</v>
      </c>
      <c r="C21" s="1"/>
      <c r="D21" s="1"/>
      <c r="E21" s="1"/>
      <c r="F21" s="48"/>
      <c r="G21" s="30"/>
      <c r="O21" s="18"/>
    </row>
    <row r="22" spans="1:19" x14ac:dyDescent="0.3">
      <c r="A22" s="38"/>
      <c r="B22" s="49" t="s">
        <v>21</v>
      </c>
      <c r="C22" s="1"/>
      <c r="D22" s="1"/>
      <c r="E22" s="1"/>
      <c r="F22" s="48"/>
      <c r="G22" s="30"/>
    </row>
    <row r="23" spans="1:19" x14ac:dyDescent="0.3">
      <c r="A23" s="38"/>
      <c r="B23" s="49" t="s">
        <v>22</v>
      </c>
      <c r="C23" s="1"/>
      <c r="D23" s="1"/>
      <c r="E23" s="1"/>
      <c r="F23" s="48"/>
      <c r="G23" s="30"/>
    </row>
    <row r="24" spans="1:19" ht="26.4" customHeight="1" x14ac:dyDescent="0.3">
      <c r="A24" s="38"/>
      <c r="B24" s="106" t="s">
        <v>23</v>
      </c>
      <c r="C24" s="107"/>
      <c r="D24" s="107"/>
      <c r="E24" s="107"/>
      <c r="F24" s="108"/>
      <c r="G24" s="45"/>
      <c r="H24" s="19"/>
    </row>
    <row r="25" spans="1:19" s="21" customFormat="1" x14ac:dyDescent="0.3">
      <c r="A25" s="39"/>
      <c r="B25" s="50" t="s">
        <v>101</v>
      </c>
      <c r="C25" s="1"/>
      <c r="D25" s="1"/>
      <c r="E25" s="1"/>
      <c r="F25" s="48"/>
      <c r="G25" s="30"/>
      <c r="H25" s="14"/>
      <c r="I25" s="14"/>
      <c r="J25" s="14"/>
      <c r="K25" s="14"/>
      <c r="L25" s="14"/>
      <c r="M25" s="14"/>
      <c r="N25" s="14"/>
      <c r="O25" s="20"/>
      <c r="P25" s="20"/>
      <c r="Q25" s="20"/>
      <c r="R25" s="20"/>
      <c r="S25" s="20"/>
    </row>
    <row r="26" spans="1:19" s="20" customFormat="1" x14ac:dyDescent="0.3">
      <c r="A26" s="39"/>
      <c r="B26" s="90" t="s">
        <v>102</v>
      </c>
      <c r="C26" s="91"/>
      <c r="D26" s="91"/>
      <c r="E26" s="91"/>
      <c r="F26" s="92"/>
      <c r="G26" s="30"/>
      <c r="H26" s="14"/>
      <c r="I26" s="14"/>
      <c r="J26" s="14"/>
      <c r="K26" s="14"/>
      <c r="L26" s="14"/>
      <c r="M26" s="14"/>
      <c r="N26" s="14"/>
    </row>
    <row r="27" spans="1:19" s="20" customFormat="1" x14ac:dyDescent="0.3">
      <c r="A27" s="39"/>
      <c r="B27" s="51"/>
      <c r="C27" s="52"/>
      <c r="D27" s="52"/>
      <c r="E27" s="52"/>
      <c r="F27" s="52"/>
      <c r="G27" s="30"/>
      <c r="H27" s="14"/>
      <c r="I27" s="14"/>
      <c r="J27" s="14"/>
      <c r="K27" s="14"/>
      <c r="L27" s="14"/>
      <c r="M27" s="14"/>
      <c r="N27" s="14"/>
    </row>
    <row r="28" spans="1:19" x14ac:dyDescent="0.3">
      <c r="A28" s="40"/>
      <c r="B28" s="1"/>
      <c r="C28" s="1"/>
      <c r="D28" s="1"/>
      <c r="E28" s="1"/>
      <c r="F28" s="1"/>
      <c r="G28" s="30"/>
    </row>
    <row r="29" spans="1:19" x14ac:dyDescent="0.3">
      <c r="A29" s="40"/>
      <c r="B29" s="23" t="s">
        <v>24</v>
      </c>
      <c r="C29" s="23" t="s">
        <v>25</v>
      </c>
      <c r="D29" s="23" t="s">
        <v>26</v>
      </c>
      <c r="E29" s="23" t="s">
        <v>27</v>
      </c>
      <c r="F29" s="23" t="s">
        <v>28</v>
      </c>
      <c r="G29" s="30"/>
    </row>
    <row r="30" spans="1:19" x14ac:dyDescent="0.3">
      <c r="A30" s="40"/>
      <c r="B30" s="3" t="s">
        <v>29</v>
      </c>
      <c r="C30" s="53">
        <v>64</v>
      </c>
      <c r="D30" s="5"/>
      <c r="E30" s="5"/>
      <c r="F30" s="55">
        <f>SUM(C30*(D30+E30))</f>
        <v>0</v>
      </c>
      <c r="G30" s="30"/>
    </row>
    <row r="31" spans="1:19" x14ac:dyDescent="0.3">
      <c r="A31" s="40"/>
      <c r="B31" s="3" t="s">
        <v>30</v>
      </c>
      <c r="C31" s="54">
        <v>77.88</v>
      </c>
      <c r="D31" s="5"/>
      <c r="E31" s="5"/>
      <c r="F31" s="55">
        <f>SUM(C31*(D31+E31))</f>
        <v>0</v>
      </c>
      <c r="G31" s="30"/>
    </row>
    <row r="32" spans="1:19" x14ac:dyDescent="0.3">
      <c r="A32" s="40"/>
      <c r="B32" s="3" t="s">
        <v>31</v>
      </c>
      <c r="C32" s="54">
        <v>94.02</v>
      </c>
      <c r="D32" s="5"/>
      <c r="E32" s="5"/>
      <c r="F32" s="55">
        <f>SUM(C32*(D32+E32))</f>
        <v>0</v>
      </c>
      <c r="G32" s="30"/>
    </row>
    <row r="33" spans="1:7" x14ac:dyDescent="0.3">
      <c r="A33" s="40"/>
      <c r="B33" s="99"/>
      <c r="C33" s="100"/>
      <c r="D33" s="100"/>
      <c r="E33" s="100"/>
      <c r="F33" s="101"/>
      <c r="G33" s="30"/>
    </row>
    <row r="34" spans="1:7" x14ac:dyDescent="0.3">
      <c r="A34" s="40"/>
      <c r="B34" s="3" t="s">
        <v>32</v>
      </c>
      <c r="C34" s="54">
        <v>128</v>
      </c>
      <c r="D34" s="5"/>
      <c r="E34" s="5"/>
      <c r="F34" s="55">
        <f>SUM(C34*(D34+E34))</f>
        <v>0</v>
      </c>
      <c r="G34" s="30"/>
    </row>
    <row r="35" spans="1:7" x14ac:dyDescent="0.3">
      <c r="A35" s="40"/>
      <c r="B35" s="3" t="s">
        <v>33</v>
      </c>
      <c r="C35" s="54">
        <v>155.76</v>
      </c>
      <c r="D35" s="5"/>
      <c r="E35" s="5"/>
      <c r="F35" s="55">
        <f>SUM(C35*(D35+E35))</f>
        <v>0</v>
      </c>
      <c r="G35" s="30"/>
    </row>
    <row r="36" spans="1:7" x14ac:dyDescent="0.3">
      <c r="A36" s="40"/>
      <c r="B36" s="3" t="s">
        <v>34</v>
      </c>
      <c r="C36" s="54">
        <v>42.4</v>
      </c>
      <c r="D36" s="5"/>
      <c r="E36" s="5"/>
      <c r="F36" s="55">
        <f>SUM(C36*(D36+E36))</f>
        <v>0</v>
      </c>
      <c r="G36" s="30"/>
    </row>
    <row r="37" spans="1:7" x14ac:dyDescent="0.3">
      <c r="B37" s="1"/>
      <c r="C37" s="1"/>
      <c r="D37" s="1"/>
      <c r="E37" s="1"/>
      <c r="F37" s="1"/>
      <c r="G37" s="30"/>
    </row>
    <row r="38" spans="1:7" ht="14.4" customHeight="1" x14ac:dyDescent="0.3">
      <c r="A38" s="41"/>
      <c r="B38" s="23" t="s">
        <v>35</v>
      </c>
      <c r="C38" s="23" t="s">
        <v>25</v>
      </c>
      <c r="D38" s="23" t="s">
        <v>26</v>
      </c>
      <c r="E38" s="23" t="s">
        <v>27</v>
      </c>
      <c r="F38" s="23" t="s">
        <v>28</v>
      </c>
      <c r="G38" s="30"/>
    </row>
    <row r="39" spans="1:7" ht="14.4" customHeight="1" x14ac:dyDescent="0.3">
      <c r="A39" s="41"/>
      <c r="B39" s="3" t="s">
        <v>36</v>
      </c>
      <c r="C39" s="54">
        <v>95</v>
      </c>
      <c r="D39" s="5"/>
      <c r="E39" s="5"/>
      <c r="F39" s="55">
        <f>SUM(C39*(D39+E39))</f>
        <v>0</v>
      </c>
      <c r="G39" s="30"/>
    </row>
    <row r="40" spans="1:7" ht="14.4" customHeight="1" x14ac:dyDescent="0.3">
      <c r="A40" s="41"/>
      <c r="B40" s="3" t="s">
        <v>37</v>
      </c>
      <c r="C40" s="54">
        <v>109.54</v>
      </c>
      <c r="D40" s="5"/>
      <c r="E40" s="5"/>
      <c r="F40" s="55">
        <f>SUM(C40*(D40+E40))</f>
        <v>0</v>
      </c>
      <c r="G40" s="30"/>
    </row>
    <row r="41" spans="1:7" ht="14.4" customHeight="1" x14ac:dyDescent="0.3">
      <c r="A41" s="41"/>
      <c r="B41" s="3" t="s">
        <v>38</v>
      </c>
      <c r="C41" s="54">
        <v>124.07</v>
      </c>
      <c r="D41" s="5"/>
      <c r="E41" s="5"/>
      <c r="F41" s="55">
        <f>SUM(C41*(D41+E41))</f>
        <v>0</v>
      </c>
      <c r="G41" s="30"/>
    </row>
    <row r="42" spans="1:7" ht="14.4" customHeight="1" x14ac:dyDescent="0.3">
      <c r="A42" s="41"/>
      <c r="B42" s="99"/>
      <c r="C42" s="100"/>
      <c r="D42" s="100"/>
      <c r="E42" s="100"/>
      <c r="F42" s="101"/>
      <c r="G42" s="30"/>
    </row>
    <row r="43" spans="1:7" ht="14.4" customHeight="1" x14ac:dyDescent="0.3">
      <c r="A43" s="41"/>
      <c r="B43" s="3" t="s">
        <v>39</v>
      </c>
      <c r="C43" s="54">
        <v>185.63</v>
      </c>
      <c r="D43" s="5"/>
      <c r="E43" s="5"/>
      <c r="F43" s="55">
        <f>SUM(C43*(D43+E43))</f>
        <v>0</v>
      </c>
      <c r="G43" s="30"/>
    </row>
    <row r="44" spans="1:7" ht="14.4" customHeight="1" x14ac:dyDescent="0.3">
      <c r="A44" s="41"/>
      <c r="B44" s="3" t="s">
        <v>40</v>
      </c>
      <c r="C44" s="54">
        <v>219.18</v>
      </c>
      <c r="D44" s="5"/>
      <c r="E44" s="5"/>
      <c r="F44" s="55">
        <f>SUM(C44*(D44+E44))</f>
        <v>0</v>
      </c>
      <c r="G44" s="30"/>
    </row>
    <row r="45" spans="1:7" ht="14.4" customHeight="1" x14ac:dyDescent="0.3">
      <c r="A45" s="41"/>
      <c r="B45" s="3" t="s">
        <v>34</v>
      </c>
      <c r="C45" s="54">
        <v>62.8</v>
      </c>
      <c r="D45" s="5"/>
      <c r="E45" s="5"/>
      <c r="F45" s="55">
        <f>SUM(C45*(D45+E45))</f>
        <v>0</v>
      </c>
      <c r="G45" s="30"/>
    </row>
    <row r="46" spans="1:7" ht="14.4" customHeight="1" x14ac:dyDescent="0.3">
      <c r="A46" s="41"/>
      <c r="B46" s="56"/>
      <c r="C46" s="1"/>
      <c r="D46" s="1"/>
      <c r="E46" s="1"/>
      <c r="F46" s="1"/>
      <c r="G46" s="30"/>
    </row>
    <row r="47" spans="1:7" ht="14.4" customHeight="1" x14ac:dyDescent="0.3">
      <c r="A47" s="41"/>
      <c r="B47" s="23" t="s">
        <v>41</v>
      </c>
      <c r="C47" s="23" t="s">
        <v>25</v>
      </c>
      <c r="D47" s="93" t="s">
        <v>42</v>
      </c>
      <c r="E47" s="94"/>
      <c r="F47" s="23" t="s">
        <v>28</v>
      </c>
      <c r="G47" s="30"/>
    </row>
    <row r="48" spans="1:7" ht="31.95" customHeight="1" x14ac:dyDescent="0.3">
      <c r="A48" s="41"/>
      <c r="B48" s="58" t="s">
        <v>43</v>
      </c>
      <c r="C48" s="59">
        <v>0</v>
      </c>
      <c r="D48" s="87"/>
      <c r="E48" s="89"/>
      <c r="F48" s="55">
        <v>0</v>
      </c>
      <c r="G48" s="30"/>
    </row>
    <row r="49" spans="1:11" x14ac:dyDescent="0.3">
      <c r="B49" s="60" t="s">
        <v>116</v>
      </c>
      <c r="C49" s="59">
        <v>49.56</v>
      </c>
      <c r="D49" s="87"/>
      <c r="E49" s="89"/>
      <c r="F49" s="55">
        <f>SUM(C49*D49)</f>
        <v>0</v>
      </c>
      <c r="G49" s="30"/>
      <c r="K49" s="17"/>
    </row>
    <row r="50" spans="1:11" x14ac:dyDescent="0.3">
      <c r="A50" s="42"/>
      <c r="B50" s="61"/>
      <c r="C50" s="1"/>
      <c r="D50" s="1"/>
      <c r="E50" s="1"/>
      <c r="F50" s="1"/>
      <c r="G50" s="30"/>
    </row>
    <row r="51" spans="1:11" x14ac:dyDescent="0.3">
      <c r="A51" s="42"/>
      <c r="B51" s="23" t="s">
        <v>44</v>
      </c>
      <c r="C51" s="23" t="s">
        <v>25</v>
      </c>
      <c r="D51" s="93" t="s">
        <v>42</v>
      </c>
      <c r="E51" s="94"/>
      <c r="F51" s="23" t="s">
        <v>28</v>
      </c>
      <c r="G51" s="30"/>
    </row>
    <row r="52" spans="1:11" x14ac:dyDescent="0.3">
      <c r="A52" s="42"/>
      <c r="B52" s="3" t="s">
        <v>45</v>
      </c>
      <c r="C52" s="55">
        <v>124.06</v>
      </c>
      <c r="D52" s="87"/>
      <c r="E52" s="89"/>
      <c r="F52" s="55">
        <f>SUM(C52*D52)</f>
        <v>0</v>
      </c>
      <c r="G52" s="30"/>
    </row>
    <row r="53" spans="1:11" x14ac:dyDescent="0.3">
      <c r="A53" s="42"/>
      <c r="B53" s="3" t="s">
        <v>46</v>
      </c>
      <c r="C53" s="55">
        <v>248.12</v>
      </c>
      <c r="D53" s="87"/>
      <c r="E53" s="89"/>
      <c r="F53" s="55">
        <f>SUM(C53*D53)</f>
        <v>0</v>
      </c>
      <c r="G53" s="30"/>
    </row>
    <row r="54" spans="1:11" x14ac:dyDescent="0.3">
      <c r="A54" s="42"/>
      <c r="B54" s="3" t="s">
        <v>47</v>
      </c>
      <c r="C54" s="55">
        <v>173.62</v>
      </c>
      <c r="D54" s="87"/>
      <c r="E54" s="89"/>
      <c r="F54" s="55">
        <f>SUM(C54*D54)</f>
        <v>0</v>
      </c>
      <c r="G54" s="30"/>
    </row>
    <row r="55" spans="1:11" x14ac:dyDescent="0.3">
      <c r="A55" s="42"/>
      <c r="B55" s="3" t="s">
        <v>48</v>
      </c>
      <c r="C55" s="55">
        <v>347.24</v>
      </c>
      <c r="D55" s="87"/>
      <c r="E55" s="89"/>
      <c r="F55" s="55">
        <f>SUM(C55*D55)</f>
        <v>0</v>
      </c>
      <c r="G55" s="30"/>
    </row>
    <row r="56" spans="1:11" x14ac:dyDescent="0.3">
      <c r="A56" s="42"/>
      <c r="B56" s="1"/>
      <c r="C56" s="57"/>
      <c r="D56" s="62"/>
      <c r="E56" s="62"/>
      <c r="F56" s="57"/>
      <c r="G56" s="30"/>
    </row>
    <row r="57" spans="1:11" ht="15" thickBot="1" x14ac:dyDescent="0.35">
      <c r="A57" s="42"/>
      <c r="B57" s="1"/>
      <c r="C57" s="1"/>
      <c r="D57" s="1"/>
      <c r="E57" s="1"/>
      <c r="F57" s="1"/>
      <c r="G57" s="30"/>
    </row>
    <row r="58" spans="1:11" x14ac:dyDescent="0.3">
      <c r="B58" s="56"/>
      <c r="C58" s="63" t="s">
        <v>49</v>
      </c>
      <c r="D58" s="64" t="s">
        <v>50</v>
      </c>
      <c r="E58" s="64" t="s">
        <v>51</v>
      </c>
      <c r="F58" s="65" t="s">
        <v>52</v>
      </c>
      <c r="G58" s="30"/>
    </row>
    <row r="59" spans="1:11" hidden="1" x14ac:dyDescent="0.3">
      <c r="B59" s="56"/>
      <c r="C59" s="66"/>
      <c r="D59" s="67"/>
      <c r="E59" s="67"/>
      <c r="F59" s="68"/>
      <c r="G59" s="30"/>
    </row>
    <row r="60" spans="1:11" ht="33" customHeight="1" thickBot="1" x14ac:dyDescent="0.35">
      <c r="B60" s="1"/>
      <c r="C60" s="69">
        <f>SUM(D30+D31+D32+D34+D35+D39+D40+D41+D43+D44)</f>
        <v>0</v>
      </c>
      <c r="D60" s="70">
        <f>SUM(E30+E31+E32+E34+E35+E39+E40+E41+E43+E44+D48+D49+D52+D53+D54+D55)</f>
        <v>0</v>
      </c>
      <c r="E60" s="71">
        <f>SUM(D39+E40+E39+D40+D41+E41+D43+E43+D44+E44+D49+D54+D55)</f>
        <v>0</v>
      </c>
      <c r="F60" s="72">
        <f>SUM(F30+F31+F32+F34+F35+F36+F39+F40+F41+F43+F44+F45+F48+F49+F53+F52+F54+F55)</f>
        <v>0</v>
      </c>
      <c r="G60" s="30"/>
    </row>
    <row r="61" spans="1:11" x14ac:dyDescent="0.3">
      <c r="B61" s="1"/>
      <c r="C61" s="73"/>
      <c r="D61" s="74"/>
      <c r="E61" s="73"/>
      <c r="F61" s="75"/>
      <c r="G61" s="30"/>
    </row>
    <row r="62" spans="1:11" x14ac:dyDescent="0.3">
      <c r="B62" s="1"/>
      <c r="C62" s="73"/>
      <c r="D62" s="73"/>
      <c r="E62" s="73"/>
      <c r="F62" s="73"/>
      <c r="G62" s="30"/>
    </row>
    <row r="63" spans="1:11" x14ac:dyDescent="0.3">
      <c r="B63" s="95" t="s">
        <v>100</v>
      </c>
      <c r="C63" s="96"/>
      <c r="D63" s="96"/>
      <c r="E63" s="96"/>
      <c r="F63" s="97"/>
      <c r="G63" s="30"/>
    </row>
    <row r="64" spans="1:11" x14ac:dyDescent="0.3">
      <c r="B64" s="87"/>
      <c r="C64" s="88"/>
      <c r="D64" s="88"/>
      <c r="E64" s="88"/>
      <c r="F64" s="89"/>
      <c r="G64" s="30"/>
    </row>
    <row r="65" spans="1:7" x14ac:dyDescent="0.3">
      <c r="B65" s="87"/>
      <c r="C65" s="88"/>
      <c r="D65" s="88"/>
      <c r="E65" s="88"/>
      <c r="F65" s="89"/>
      <c r="G65" s="30"/>
    </row>
    <row r="66" spans="1:7" x14ac:dyDescent="0.3">
      <c r="B66" s="87"/>
      <c r="C66" s="88"/>
      <c r="D66" s="88"/>
      <c r="E66" s="88"/>
      <c r="F66" s="89"/>
      <c r="G66" s="30"/>
    </row>
    <row r="67" spans="1:7" ht="15" thickBot="1" x14ac:dyDescent="0.35">
      <c r="A67" s="43"/>
      <c r="B67" s="22"/>
      <c r="C67" s="22"/>
      <c r="D67" s="22"/>
      <c r="E67" s="22"/>
      <c r="F67" s="22"/>
      <c r="G67" s="46"/>
    </row>
  </sheetData>
  <sheetProtection algorithmName="SHA-512" hashValue="gVSDeYFnFN72i2kRG/VE/Ix/W7AeoaSBevKe7F5Zf/YNi+ryk4khcryFMagrdc9oPF6Y4nFGoQzQQC3+65aMYw==" saltValue="T43ll88+YQZuFbByvdCDrg==" spinCount="100000" sheet="1" objects="1" scenarios="1" selectLockedCells="1"/>
  <mergeCells count="22">
    <mergeCell ref="B2:F5"/>
    <mergeCell ref="C7:F7"/>
    <mergeCell ref="C8:F8"/>
    <mergeCell ref="B33:F33"/>
    <mergeCell ref="B18:F18"/>
    <mergeCell ref="B24:F24"/>
    <mergeCell ref="F12:G14"/>
    <mergeCell ref="J19:O19"/>
    <mergeCell ref="B65:F65"/>
    <mergeCell ref="B42:F42"/>
    <mergeCell ref="D47:E47"/>
    <mergeCell ref="D48:E48"/>
    <mergeCell ref="B66:F66"/>
    <mergeCell ref="D55:E55"/>
    <mergeCell ref="B26:F26"/>
    <mergeCell ref="D51:E51"/>
    <mergeCell ref="B64:F64"/>
    <mergeCell ref="B63:F63"/>
    <mergeCell ref="D49:E49"/>
    <mergeCell ref="D52:E52"/>
    <mergeCell ref="D53:E53"/>
    <mergeCell ref="D54:E54"/>
  </mergeCells>
  <printOptions gridLines="1"/>
  <pageMargins left="1" right="1" top="1" bottom="1" header="0.5" footer="0.5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E99F3-F7C0-466E-87F9-E102DB041112}">
  <dimension ref="A1:G21"/>
  <sheetViews>
    <sheetView workbookViewId="0">
      <selection activeCell="E11" sqref="E11:F11"/>
    </sheetView>
  </sheetViews>
  <sheetFormatPr defaultColWidth="0" defaultRowHeight="14.4" zeroHeight="1" x14ac:dyDescent="0.3"/>
  <cols>
    <col min="1" max="1" width="9.33203125" style="1" customWidth="1"/>
    <col min="2" max="3" width="20.33203125" style="1" customWidth="1"/>
    <col min="4" max="4" width="21.109375" style="1" customWidth="1"/>
    <col min="5" max="5" width="19.21875" style="1" customWidth="1"/>
    <col min="6" max="6" width="20.33203125" style="1" customWidth="1"/>
    <col min="7" max="7" width="9.33203125" style="14" customWidth="1"/>
    <col min="8" max="16384" width="9.33203125" style="14" hidden="1"/>
  </cols>
  <sheetData>
    <row r="1" spans="2:7" x14ac:dyDescent="0.3">
      <c r="G1" s="1"/>
    </row>
    <row r="2" spans="2:7" ht="14.4" customHeight="1" x14ac:dyDescent="0.3">
      <c r="B2" s="119" t="s">
        <v>108</v>
      </c>
      <c r="C2" s="119"/>
      <c r="D2" s="119"/>
      <c r="E2" s="119"/>
      <c r="F2" s="119"/>
      <c r="G2" s="1"/>
    </row>
    <row r="3" spans="2:7" ht="14.4" customHeight="1" x14ac:dyDescent="0.3">
      <c r="B3" s="119"/>
      <c r="C3" s="119"/>
      <c r="D3" s="119"/>
      <c r="E3" s="119"/>
      <c r="F3" s="119"/>
      <c r="G3" s="1"/>
    </row>
    <row r="4" spans="2:7" ht="14.4" customHeight="1" x14ac:dyDescent="0.3">
      <c r="B4" s="119"/>
      <c r="C4" s="119"/>
      <c r="D4" s="119"/>
      <c r="E4" s="119"/>
      <c r="F4" s="119"/>
      <c r="G4" s="1"/>
    </row>
    <row r="5" spans="2:7" ht="14.4" customHeight="1" x14ac:dyDescent="0.3">
      <c r="B5" s="119"/>
      <c r="C5" s="119"/>
      <c r="D5" s="119"/>
      <c r="E5" s="119"/>
      <c r="F5" s="119"/>
      <c r="G5" s="1"/>
    </row>
    <row r="6" spans="2:7" ht="14.4" customHeight="1" x14ac:dyDescent="0.3">
      <c r="B6" s="119"/>
      <c r="C6" s="119"/>
      <c r="D6" s="119"/>
      <c r="E6" s="119"/>
      <c r="F6" s="119"/>
      <c r="G6" s="1"/>
    </row>
    <row r="7" spans="2:7" x14ac:dyDescent="0.3">
      <c r="B7" s="112" t="s">
        <v>103</v>
      </c>
      <c r="C7" s="112"/>
      <c r="D7" s="112"/>
      <c r="E7" s="87"/>
      <c r="F7" s="89"/>
      <c r="G7" s="1"/>
    </row>
    <row r="8" spans="2:7" x14ac:dyDescent="0.3">
      <c r="B8" s="76" t="s">
        <v>106</v>
      </c>
      <c r="C8" s="77"/>
      <c r="D8" s="78"/>
      <c r="E8" s="113"/>
      <c r="F8" s="114"/>
      <c r="G8" s="1"/>
    </row>
    <row r="9" spans="2:7" x14ac:dyDescent="0.3">
      <c r="B9" s="120"/>
      <c r="C9" s="121"/>
      <c r="D9" s="121"/>
      <c r="E9" s="121"/>
      <c r="F9" s="122"/>
      <c r="G9" s="1"/>
    </row>
    <row r="10" spans="2:7" x14ac:dyDescent="0.3">
      <c r="B10" s="115" t="s">
        <v>105</v>
      </c>
      <c r="C10" s="116"/>
      <c r="D10" s="117"/>
      <c r="E10" s="87"/>
      <c r="F10" s="89"/>
      <c r="G10" s="1"/>
    </row>
    <row r="11" spans="2:7" x14ac:dyDescent="0.3">
      <c r="B11" s="115" t="s">
        <v>107</v>
      </c>
      <c r="C11" s="116"/>
      <c r="D11" s="117"/>
      <c r="E11" s="113"/>
      <c r="F11" s="114"/>
      <c r="G11" s="1"/>
    </row>
    <row r="12" spans="2:7" x14ac:dyDescent="0.3">
      <c r="B12" s="118" t="s">
        <v>104</v>
      </c>
      <c r="C12" s="118"/>
      <c r="D12" s="118"/>
      <c r="E12" s="118"/>
      <c r="F12" s="118"/>
      <c r="G12" s="1"/>
    </row>
    <row r="13" spans="2:7" x14ac:dyDescent="0.3">
      <c r="G13" s="1"/>
    </row>
    <row r="14" spans="2:7" ht="18" x14ac:dyDescent="0.35">
      <c r="B14" s="123" t="s">
        <v>53</v>
      </c>
      <c r="C14" s="124"/>
      <c r="D14" s="124"/>
      <c r="E14" s="124"/>
      <c r="F14" s="125"/>
      <c r="G14" s="1"/>
    </row>
    <row r="15" spans="2:7" ht="86.4" x14ac:dyDescent="0.3">
      <c r="B15" s="2" t="s">
        <v>54</v>
      </c>
      <c r="C15" s="79" t="s">
        <v>55</v>
      </c>
      <c r="D15" s="79" t="s">
        <v>114</v>
      </c>
      <c r="E15" s="80" t="s">
        <v>113</v>
      </c>
      <c r="F15" s="79" t="s">
        <v>56</v>
      </c>
      <c r="G15" s="1"/>
    </row>
    <row r="16" spans="2:7" x14ac:dyDescent="0.3">
      <c r="B16" s="3" t="s">
        <v>26</v>
      </c>
      <c r="C16" s="5"/>
      <c r="D16" s="5"/>
      <c r="E16" s="5"/>
      <c r="F16" s="5"/>
      <c r="G16" s="1"/>
    </row>
    <row r="17" spans="2:7" x14ac:dyDescent="0.3">
      <c r="G17" s="1"/>
    </row>
    <row r="18" spans="2:7" ht="18" x14ac:dyDescent="0.35">
      <c r="B18" s="111" t="s">
        <v>57</v>
      </c>
      <c r="C18" s="111"/>
      <c r="D18" s="111"/>
      <c r="E18" s="111"/>
      <c r="F18" s="111"/>
      <c r="G18" s="1"/>
    </row>
    <row r="19" spans="2:7" ht="86.4" x14ac:dyDescent="0.3">
      <c r="B19" s="2" t="s">
        <v>54</v>
      </c>
      <c r="C19" s="79" t="s">
        <v>55</v>
      </c>
      <c r="D19" s="79" t="s">
        <v>114</v>
      </c>
      <c r="E19" s="80" t="s">
        <v>113</v>
      </c>
      <c r="F19" s="79" t="s">
        <v>56</v>
      </c>
      <c r="G19" s="1"/>
    </row>
    <row r="20" spans="2:7" x14ac:dyDescent="0.3">
      <c r="B20" s="3" t="s">
        <v>26</v>
      </c>
      <c r="C20" s="5"/>
      <c r="D20" s="5"/>
      <c r="E20" s="5"/>
      <c r="F20" s="5"/>
      <c r="G20" s="1"/>
    </row>
    <row r="21" spans="2:7" x14ac:dyDescent="0.3">
      <c r="G21" s="1"/>
    </row>
  </sheetData>
  <sheetProtection algorithmName="SHA-512" hashValue="uPlEDQkWFB22BVJ1FlmRGDAe7t5LEQ2RKBOs7HARrvOLYF3Hw1iY523PCl9cIY+tAB4YRUUrEbMN99T3jmi4OQ==" saltValue="BN7OW1OFdlgeNBfdhz5DGQ==" spinCount="100000" sheet="1" objects="1" scenarios="1" selectLockedCells="1"/>
  <mergeCells count="12">
    <mergeCell ref="B2:F6"/>
    <mergeCell ref="B9:F9"/>
    <mergeCell ref="B11:D11"/>
    <mergeCell ref="E8:F8"/>
    <mergeCell ref="B14:F14"/>
    <mergeCell ref="B18:F18"/>
    <mergeCell ref="B7:D7"/>
    <mergeCell ref="E7:F7"/>
    <mergeCell ref="E11:F11"/>
    <mergeCell ref="B10:D10"/>
    <mergeCell ref="E10:F10"/>
    <mergeCell ref="B12:F12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ACD72-1BB0-4317-BB98-39B2C3305664}">
  <dimension ref="A1:O217"/>
  <sheetViews>
    <sheetView workbookViewId="0">
      <selection activeCell="E19" sqref="E19"/>
    </sheetView>
  </sheetViews>
  <sheetFormatPr defaultColWidth="0" defaultRowHeight="14.4" zeroHeight="1" x14ac:dyDescent="0.3"/>
  <cols>
    <col min="1" max="1" width="12.6640625" style="14" bestFit="1" customWidth="1"/>
    <col min="2" max="2" width="19" style="14" bestFit="1" customWidth="1"/>
    <col min="3" max="3" width="28.5546875" style="14" bestFit="1" customWidth="1"/>
    <col min="4" max="4" width="16.44140625" style="14" bestFit="1" customWidth="1"/>
    <col min="5" max="5" width="32" style="14" customWidth="1"/>
    <col min="6" max="6" width="33.6640625" style="14" customWidth="1"/>
    <col min="7" max="7" width="12.33203125" style="14" bestFit="1" customWidth="1"/>
    <col min="8" max="12" width="12.33203125" style="14" customWidth="1"/>
    <col min="13" max="13" width="18.6640625" style="14" customWidth="1"/>
    <col min="14" max="14" width="19.33203125" style="1" customWidth="1"/>
    <col min="15" max="15" width="9.33203125" style="1" customWidth="1"/>
    <col min="16" max="16384" width="9.33203125" style="14" hidden="1"/>
  </cols>
  <sheetData>
    <row r="1" spans="1:14" ht="14.4" customHeight="1" x14ac:dyDescent="0.3">
      <c r="A1" s="1"/>
      <c r="B1" s="126" t="s">
        <v>109</v>
      </c>
      <c r="C1" s="126"/>
      <c r="D1" s="126"/>
      <c r="E1" s="126"/>
      <c r="F1" s="126"/>
      <c r="G1" s="81"/>
      <c r="H1" s="81"/>
      <c r="I1" s="1"/>
      <c r="J1" s="1"/>
      <c r="K1" s="1"/>
      <c r="L1" s="1"/>
      <c r="M1" s="1"/>
    </row>
    <row r="2" spans="1:14" ht="14.4" customHeight="1" x14ac:dyDescent="0.3">
      <c r="A2" s="1"/>
      <c r="B2" s="126"/>
      <c r="C2" s="126"/>
      <c r="D2" s="126"/>
      <c r="E2" s="126"/>
      <c r="F2" s="126"/>
      <c r="G2" s="81"/>
      <c r="H2" s="81"/>
      <c r="I2" s="1"/>
      <c r="J2" s="1"/>
      <c r="K2" s="1"/>
      <c r="L2" s="1"/>
      <c r="M2" s="1"/>
    </row>
    <row r="3" spans="1:14" ht="14.4" customHeight="1" x14ac:dyDescent="0.3">
      <c r="A3" s="1"/>
      <c r="B3" s="126"/>
      <c r="C3" s="126"/>
      <c r="D3" s="126"/>
      <c r="E3" s="126"/>
      <c r="F3" s="126"/>
      <c r="G3" s="81"/>
      <c r="H3" s="81"/>
      <c r="I3" s="1"/>
      <c r="J3" s="1"/>
      <c r="K3" s="1"/>
      <c r="L3" s="1"/>
      <c r="M3" s="1"/>
    </row>
    <row r="4" spans="1:14" ht="14.4" customHeight="1" x14ac:dyDescent="0.3">
      <c r="A4" s="1"/>
      <c r="B4" s="126"/>
      <c r="C4" s="126"/>
      <c r="D4" s="126"/>
      <c r="E4" s="126"/>
      <c r="F4" s="126"/>
      <c r="G4" s="81"/>
      <c r="H4" s="81"/>
      <c r="I4" s="1"/>
      <c r="J4" s="1"/>
      <c r="K4" s="1"/>
      <c r="L4" s="1"/>
      <c r="M4" s="1"/>
    </row>
    <row r="5" spans="1:14" ht="14.4" customHeight="1" x14ac:dyDescent="0.3">
      <c r="A5" s="1"/>
      <c r="B5" s="126"/>
      <c r="C5" s="126"/>
      <c r="D5" s="126"/>
      <c r="E5" s="126"/>
      <c r="F5" s="126"/>
      <c r="G5" s="81"/>
      <c r="H5" s="81"/>
      <c r="I5" s="1"/>
      <c r="J5" s="1"/>
      <c r="K5" s="1"/>
      <c r="L5" s="1"/>
      <c r="M5" s="1"/>
    </row>
    <row r="6" spans="1:14" ht="14.4" customHeight="1" x14ac:dyDescent="0.3">
      <c r="A6" s="1"/>
      <c r="B6" s="81"/>
      <c r="C6" s="81"/>
      <c r="D6" s="81"/>
      <c r="E6" s="81"/>
      <c r="F6" s="81"/>
      <c r="G6" s="81"/>
      <c r="H6" s="81"/>
      <c r="I6" s="1"/>
      <c r="J6" s="1"/>
      <c r="K6" s="1"/>
      <c r="L6" s="1"/>
      <c r="M6" s="1"/>
    </row>
    <row r="7" spans="1:14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4" x14ac:dyDescent="0.3">
      <c r="A8" s="1"/>
      <c r="B8" s="2" t="s">
        <v>58</v>
      </c>
      <c r="C8" s="2" t="s">
        <v>59</v>
      </c>
      <c r="D8" s="1"/>
      <c r="E8" s="1"/>
      <c r="F8" s="1"/>
      <c r="G8" s="1"/>
      <c r="H8" s="1"/>
      <c r="I8" s="1"/>
      <c r="J8" s="1"/>
      <c r="K8" s="1"/>
      <c r="L8" s="1"/>
      <c r="M8" s="1"/>
    </row>
    <row r="9" spans="1:14" x14ac:dyDescent="0.3">
      <c r="A9" s="1"/>
      <c r="B9" s="82" t="s">
        <v>60</v>
      </c>
      <c r="C9" s="3" t="s">
        <v>61</v>
      </c>
      <c r="D9" s="1"/>
      <c r="E9" s="1"/>
      <c r="F9" s="1"/>
      <c r="G9" s="1"/>
      <c r="H9" s="1"/>
      <c r="I9" s="1"/>
      <c r="J9" s="1"/>
      <c r="K9" s="1"/>
      <c r="L9" s="1"/>
      <c r="M9" s="1"/>
    </row>
    <row r="10" spans="1:14" x14ac:dyDescent="0.3">
      <c r="A10" s="1"/>
      <c r="B10" s="82" t="s">
        <v>62</v>
      </c>
      <c r="C10" s="3" t="s">
        <v>115</v>
      </c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4" x14ac:dyDescent="0.3">
      <c r="A11" s="1"/>
      <c r="B11" s="82" t="s">
        <v>63</v>
      </c>
      <c r="C11" s="3" t="s">
        <v>64</v>
      </c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4" x14ac:dyDescent="0.3">
      <c r="A12" s="1"/>
      <c r="B12" s="82" t="s">
        <v>65</v>
      </c>
      <c r="C12" s="3" t="s">
        <v>66</v>
      </c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4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4" x14ac:dyDescent="0.3">
      <c r="A14" s="1"/>
      <c r="B14" s="2" t="s">
        <v>67</v>
      </c>
      <c r="C14" s="3">
        <f>COUNTIF(B17:B217,"*")</f>
        <v>0</v>
      </c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4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4" ht="86.4" x14ac:dyDescent="0.3">
      <c r="A16" s="1"/>
      <c r="B16" s="4" t="s">
        <v>68</v>
      </c>
      <c r="C16" s="4" t="s">
        <v>69</v>
      </c>
      <c r="D16" s="4" t="s">
        <v>70</v>
      </c>
      <c r="E16" s="83" t="s">
        <v>71</v>
      </c>
      <c r="F16" s="80" t="s">
        <v>72</v>
      </c>
      <c r="G16" s="4" t="s">
        <v>73</v>
      </c>
      <c r="H16" s="80" t="s">
        <v>74</v>
      </c>
      <c r="I16" s="80" t="s">
        <v>75</v>
      </c>
      <c r="J16" s="80" t="s">
        <v>76</v>
      </c>
      <c r="K16" s="80" t="s">
        <v>77</v>
      </c>
      <c r="L16" s="80" t="s">
        <v>78</v>
      </c>
      <c r="M16" s="80" t="s">
        <v>79</v>
      </c>
      <c r="N16" s="80" t="s">
        <v>80</v>
      </c>
    </row>
    <row r="17" spans="1:14" x14ac:dyDescent="0.3">
      <c r="A17" s="85">
        <v>1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84" t="str">
        <f>IFERROR(IF(F17="M",VLOOKUP(K17,Index!O3:Q17,3,FALSE),VLOOKUP(K17,Index!P3:Q17,2,FALSE)),"")</f>
        <v/>
      </c>
    </row>
    <row r="18" spans="1:14" x14ac:dyDescent="0.3">
      <c r="A18" s="85">
        <v>2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84" t="str">
        <f>IFERROR(IF(F18="M",VLOOKUP(K18,Index!O4:Q18,3,FALSE),VLOOKUP(K18,Index!P4:Q18,2,FALSE)),"")</f>
        <v/>
      </c>
    </row>
    <row r="19" spans="1:14" x14ac:dyDescent="0.3">
      <c r="A19" s="85">
        <v>3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84" t="str">
        <f>IFERROR(IF(F19="M",VLOOKUP(K19,Index!O5:Q19,3,FALSE),VLOOKUP(K19,Index!P5:Q19,2,FALSE)),"")</f>
        <v/>
      </c>
    </row>
    <row r="20" spans="1:14" x14ac:dyDescent="0.3">
      <c r="A20" s="85">
        <v>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84" t="str">
        <f>IFERROR(IF(F20="M",VLOOKUP(K20,Index!O6:Q20,3,FALSE),VLOOKUP(K20,Index!P6:Q20,2,FALSE)),"")</f>
        <v/>
      </c>
    </row>
    <row r="21" spans="1:14" x14ac:dyDescent="0.3">
      <c r="A21" s="85">
        <v>5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84" t="str">
        <f>IFERROR(IF(F21="M",VLOOKUP(K21,Index!O7:Q21,3,FALSE),VLOOKUP(K21,Index!P7:Q21,2,FALSE)),"")</f>
        <v/>
      </c>
    </row>
    <row r="22" spans="1:14" x14ac:dyDescent="0.3">
      <c r="A22" s="85">
        <v>6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84" t="str">
        <f>IFERROR(IF(F22="M",VLOOKUP(K22,Index!O8:Q22,3,FALSE),VLOOKUP(K22,Index!P8:Q22,2,FALSE)),"")</f>
        <v/>
      </c>
    </row>
    <row r="23" spans="1:14" x14ac:dyDescent="0.3">
      <c r="A23" s="85">
        <v>7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84" t="str">
        <f>IFERROR(IF(F23="M",VLOOKUP(K23,Index!O9:Q23,3,FALSE),VLOOKUP(K23,Index!P9:Q23,2,FALSE)),"")</f>
        <v/>
      </c>
    </row>
    <row r="24" spans="1:14" x14ac:dyDescent="0.3">
      <c r="A24" s="85">
        <v>8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84" t="str">
        <f>IFERROR(IF(F24="M",VLOOKUP(K24,Index!O10:Q24,3,FALSE),VLOOKUP(K24,Index!P10:Q24,2,FALSE)),"")</f>
        <v/>
      </c>
    </row>
    <row r="25" spans="1:14" x14ac:dyDescent="0.3">
      <c r="A25" s="85">
        <v>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84" t="str">
        <f>IFERROR(IF(F25="M",VLOOKUP(K25,Index!O11:Q25,3,FALSE),VLOOKUP(K25,Index!P11:Q25,2,FALSE)),"")</f>
        <v/>
      </c>
    </row>
    <row r="26" spans="1:14" x14ac:dyDescent="0.3">
      <c r="A26" s="85">
        <v>10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84" t="str">
        <f>IFERROR(IF(F26="M",VLOOKUP(K26,Index!O12:Q26,3,FALSE),VLOOKUP(K26,Index!P12:Q26,2,FALSE)),"")</f>
        <v/>
      </c>
    </row>
    <row r="27" spans="1:14" x14ac:dyDescent="0.3">
      <c r="A27" s="85">
        <v>11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84" t="str">
        <f>IFERROR(IF(F27="M",VLOOKUP(K27,Index!O13:Q27,3,FALSE),VLOOKUP(K27,Index!P13:Q27,2,FALSE)),"")</f>
        <v/>
      </c>
    </row>
    <row r="28" spans="1:14" x14ac:dyDescent="0.3">
      <c r="A28" s="85">
        <v>12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84" t="str">
        <f>IFERROR(IF(F28="M",VLOOKUP(K28,Index!O14:Q28,3,FALSE),VLOOKUP(K28,Index!P14:Q28,2,FALSE)),"")</f>
        <v/>
      </c>
    </row>
    <row r="29" spans="1:14" x14ac:dyDescent="0.3">
      <c r="A29" s="85">
        <v>13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84" t="str">
        <f>IFERROR(IF(F29="M",VLOOKUP(K29,Index!O15:Q29,3,FALSE),VLOOKUP(K29,Index!P15:Q29,2,FALSE)),"")</f>
        <v/>
      </c>
    </row>
    <row r="30" spans="1:14" x14ac:dyDescent="0.3">
      <c r="A30" s="85">
        <v>14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84" t="str">
        <f>IFERROR(IF(F30="M",VLOOKUP(K30,Index!O16:Q30,3,FALSE),VLOOKUP(K30,Index!P16:Q30,2,FALSE)),"")</f>
        <v/>
      </c>
    </row>
    <row r="31" spans="1:14" x14ac:dyDescent="0.3">
      <c r="A31" s="85">
        <v>15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84" t="str">
        <f>IFERROR(IF(F31="M",VLOOKUP(K31,Index!O17:Q31,3,FALSE),VLOOKUP(K31,Index!P17:Q31,2,FALSE)),"")</f>
        <v/>
      </c>
    </row>
    <row r="32" spans="1:14" x14ac:dyDescent="0.3">
      <c r="A32" s="85">
        <v>16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84" t="str">
        <f>IFERROR(IF(F32="M",VLOOKUP(K32,Index!O18:Q32,3,FALSE),VLOOKUP(K32,Index!P18:Q32,2,FALSE)),"")</f>
        <v/>
      </c>
    </row>
    <row r="33" spans="1:14" x14ac:dyDescent="0.3">
      <c r="A33" s="85">
        <v>17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84" t="str">
        <f>IFERROR(IF(F33="M",VLOOKUP(K33,Index!O19:Q33,3,FALSE),VLOOKUP(K33,Index!P19:Q33,2,FALSE)),"")</f>
        <v/>
      </c>
    </row>
    <row r="34" spans="1:14" x14ac:dyDescent="0.3">
      <c r="A34" s="85">
        <v>18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84" t="str">
        <f>IFERROR(IF(F34="M",VLOOKUP(K34,Index!O20:Q34,3,FALSE),VLOOKUP(K34,Index!P20:Q34,2,FALSE)),"")</f>
        <v/>
      </c>
    </row>
    <row r="35" spans="1:14" x14ac:dyDescent="0.3">
      <c r="A35" s="85">
        <v>19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84" t="str">
        <f>IFERROR(IF(F35="M",VLOOKUP(K35,Index!O21:Q35,3,FALSE),VLOOKUP(K35,Index!P21:Q35,2,FALSE)),"")</f>
        <v/>
      </c>
    </row>
    <row r="36" spans="1:14" x14ac:dyDescent="0.3">
      <c r="A36" s="85">
        <v>20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84" t="str">
        <f>IFERROR(IF(F36="M",VLOOKUP(K36,Index!O22:Q36,3,FALSE),VLOOKUP(K36,Index!P22:Q36,2,FALSE)),"")</f>
        <v/>
      </c>
    </row>
    <row r="37" spans="1:14" x14ac:dyDescent="0.3">
      <c r="A37" s="85">
        <v>21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84" t="str">
        <f>IFERROR(IF(F37="M",VLOOKUP(K37,Index!O23:Q37,3,FALSE),VLOOKUP(K37,Index!P23:Q37,2,FALSE)),"")</f>
        <v/>
      </c>
    </row>
    <row r="38" spans="1:14" x14ac:dyDescent="0.3">
      <c r="A38" s="85">
        <v>22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84" t="str">
        <f>IFERROR(IF(F38="M",VLOOKUP(K38,Index!O24:Q38,3,FALSE),VLOOKUP(K38,Index!P24:Q38,2,FALSE)),"")</f>
        <v/>
      </c>
    </row>
    <row r="39" spans="1:14" x14ac:dyDescent="0.3">
      <c r="A39" s="85">
        <v>23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84" t="str">
        <f>IFERROR(IF(F39="M",VLOOKUP(K39,Index!O25:Q39,3,FALSE),VLOOKUP(K39,Index!P25:Q39,2,FALSE)),"")</f>
        <v/>
      </c>
    </row>
    <row r="40" spans="1:14" x14ac:dyDescent="0.3">
      <c r="A40" s="85">
        <v>24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84" t="str">
        <f>IFERROR(IF(F40="M",VLOOKUP(K40,Index!O26:Q40,3,FALSE),VLOOKUP(K40,Index!P26:Q40,2,FALSE)),"")</f>
        <v/>
      </c>
    </row>
    <row r="41" spans="1:14" x14ac:dyDescent="0.3">
      <c r="A41" s="85">
        <v>25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84" t="str">
        <f>IFERROR(IF(F41="M",VLOOKUP(K41,Index!O27:Q41,3,FALSE),VLOOKUP(K41,Index!P27:Q41,2,FALSE)),"")</f>
        <v/>
      </c>
    </row>
    <row r="42" spans="1:14" x14ac:dyDescent="0.3">
      <c r="A42" s="85">
        <v>26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84" t="str">
        <f>IFERROR(IF(F42="M",VLOOKUP(K42,Index!O28:Q42,3,FALSE),VLOOKUP(K42,Index!P28:Q42,2,FALSE)),"")</f>
        <v/>
      </c>
    </row>
    <row r="43" spans="1:14" x14ac:dyDescent="0.3">
      <c r="A43" s="85">
        <v>27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84" t="str">
        <f>IFERROR(IF(F43="M",VLOOKUP(K43,Index!O29:Q43,3,FALSE),VLOOKUP(K43,Index!P29:Q43,2,FALSE)),"")</f>
        <v/>
      </c>
    </row>
    <row r="44" spans="1:14" x14ac:dyDescent="0.3">
      <c r="A44" s="85">
        <v>28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84" t="str">
        <f>IFERROR(IF(F44="M",VLOOKUP(K44,Index!O30:Q44,3,FALSE),VLOOKUP(K44,Index!P30:Q44,2,FALSE)),"")</f>
        <v/>
      </c>
    </row>
    <row r="45" spans="1:14" x14ac:dyDescent="0.3">
      <c r="A45" s="85">
        <v>29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84" t="str">
        <f>IFERROR(IF(F45="M",VLOOKUP(K45,Index!O31:Q45,3,FALSE),VLOOKUP(K45,Index!P31:Q45,2,FALSE)),"")</f>
        <v/>
      </c>
    </row>
    <row r="46" spans="1:14" x14ac:dyDescent="0.3">
      <c r="A46" s="85">
        <v>30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84" t="str">
        <f>IFERROR(IF(F46="M",VLOOKUP(K46,Index!O32:Q46,3,FALSE),VLOOKUP(K46,Index!P32:Q46,2,FALSE)),"")</f>
        <v/>
      </c>
    </row>
    <row r="47" spans="1:14" x14ac:dyDescent="0.3">
      <c r="A47" s="85">
        <v>31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84" t="str">
        <f>IFERROR(IF(F47="M",VLOOKUP(K47,Index!O33:Q47,3,FALSE),VLOOKUP(K47,Index!P33:Q47,2,FALSE)),"")</f>
        <v/>
      </c>
    </row>
    <row r="48" spans="1:14" x14ac:dyDescent="0.3">
      <c r="A48" s="85">
        <v>32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84" t="str">
        <f>IFERROR(IF(F48="M",VLOOKUP(K48,Index!O34:Q48,3,FALSE),VLOOKUP(K48,Index!P34:Q48,2,FALSE)),"")</f>
        <v/>
      </c>
    </row>
    <row r="49" spans="1:14" x14ac:dyDescent="0.3">
      <c r="A49" s="85">
        <v>33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84" t="str">
        <f>IFERROR(IF(F49="M",VLOOKUP(K49,Index!O35:Q49,3,FALSE),VLOOKUP(K49,Index!P35:Q49,2,FALSE)),"")</f>
        <v/>
      </c>
    </row>
    <row r="50" spans="1:14" x14ac:dyDescent="0.3">
      <c r="A50" s="85">
        <v>34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84" t="str">
        <f>IFERROR(IF(F50="M",VLOOKUP(K50,Index!O36:Q50,3,FALSE),VLOOKUP(K50,Index!P36:Q50,2,FALSE)),"")</f>
        <v/>
      </c>
    </row>
    <row r="51" spans="1:14" x14ac:dyDescent="0.3">
      <c r="A51" s="85">
        <v>35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84" t="str">
        <f>IFERROR(IF(F51="M",VLOOKUP(K51,Index!O37:Q51,3,FALSE),VLOOKUP(K51,Index!P37:Q51,2,FALSE)),"")</f>
        <v/>
      </c>
    </row>
    <row r="52" spans="1:14" x14ac:dyDescent="0.3">
      <c r="A52" s="85">
        <v>36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84" t="str">
        <f>IFERROR(IF(F52="M",VLOOKUP(K52,Index!O38:Q52,3,FALSE),VLOOKUP(K52,Index!P38:Q52,2,FALSE)),"")</f>
        <v/>
      </c>
    </row>
    <row r="53" spans="1:14" x14ac:dyDescent="0.3">
      <c r="A53" s="85">
        <v>37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84" t="str">
        <f>IFERROR(IF(F53="M",VLOOKUP(K53,Index!O39:Q53,3,FALSE),VLOOKUP(K53,Index!P39:Q53,2,FALSE)),"")</f>
        <v/>
      </c>
    </row>
    <row r="54" spans="1:14" x14ac:dyDescent="0.3">
      <c r="A54" s="85">
        <v>38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84" t="str">
        <f>IFERROR(IF(F54="M",VLOOKUP(K54,Index!O40:Q54,3,FALSE),VLOOKUP(K54,Index!P40:Q54,2,FALSE)),"")</f>
        <v/>
      </c>
    </row>
    <row r="55" spans="1:14" x14ac:dyDescent="0.3">
      <c r="A55" s="85">
        <v>39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84" t="str">
        <f>IFERROR(IF(F55="M",VLOOKUP(K55,Index!O41:Q55,3,FALSE),VLOOKUP(K55,Index!P41:Q55,2,FALSE)),"")</f>
        <v/>
      </c>
    </row>
    <row r="56" spans="1:14" x14ac:dyDescent="0.3">
      <c r="A56" s="85">
        <v>40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84" t="str">
        <f>IFERROR(IF(F56="M",VLOOKUP(K56,Index!O42:Q56,3,FALSE),VLOOKUP(K56,Index!P42:Q56,2,FALSE)),"")</f>
        <v/>
      </c>
    </row>
    <row r="57" spans="1:14" x14ac:dyDescent="0.3">
      <c r="A57" s="85">
        <v>41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84" t="str">
        <f>IFERROR(IF(F57="M",VLOOKUP(K57,Index!O43:Q57,3,FALSE),VLOOKUP(K57,Index!P43:Q57,2,FALSE)),"")</f>
        <v/>
      </c>
    </row>
    <row r="58" spans="1:14" x14ac:dyDescent="0.3">
      <c r="A58" s="85">
        <v>42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84" t="str">
        <f>IFERROR(IF(F58="M",VLOOKUP(K58,Index!O44:Q58,3,FALSE),VLOOKUP(K58,Index!P44:Q58,2,FALSE)),"")</f>
        <v/>
      </c>
    </row>
    <row r="59" spans="1:14" x14ac:dyDescent="0.3">
      <c r="A59" s="85">
        <v>43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84" t="str">
        <f>IFERROR(IF(F59="M",VLOOKUP(K59,Index!O45:Q59,3,FALSE),VLOOKUP(K59,Index!P45:Q59,2,FALSE)),"")</f>
        <v/>
      </c>
    </row>
    <row r="60" spans="1:14" x14ac:dyDescent="0.3">
      <c r="A60" s="85">
        <v>44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84" t="str">
        <f>IFERROR(IF(F60="M",VLOOKUP(K60,Index!O46:Q60,3,FALSE),VLOOKUP(K60,Index!P46:Q60,2,FALSE)),"")</f>
        <v/>
      </c>
    </row>
    <row r="61" spans="1:14" x14ac:dyDescent="0.3">
      <c r="A61" s="85">
        <v>45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84" t="str">
        <f>IFERROR(IF(F61="M",VLOOKUP(K61,Index!O47:Q61,3,FALSE),VLOOKUP(K61,Index!P47:Q61,2,FALSE)),"")</f>
        <v/>
      </c>
    </row>
    <row r="62" spans="1:14" x14ac:dyDescent="0.3">
      <c r="A62" s="85">
        <v>46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84" t="str">
        <f>IFERROR(IF(F62="M",VLOOKUP(K62,Index!O48:Q62,3,FALSE),VLOOKUP(K62,Index!P48:Q62,2,FALSE)),"")</f>
        <v/>
      </c>
    </row>
    <row r="63" spans="1:14" x14ac:dyDescent="0.3">
      <c r="A63" s="85">
        <v>47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84" t="str">
        <f>IFERROR(IF(F63="M",VLOOKUP(K63,Index!O49:Q63,3,FALSE),VLOOKUP(K63,Index!P49:Q63,2,FALSE)),"")</f>
        <v/>
      </c>
    </row>
    <row r="64" spans="1:14" x14ac:dyDescent="0.3">
      <c r="A64" s="85">
        <v>48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84" t="str">
        <f>IFERROR(IF(F64="M",VLOOKUP(K64,Index!O50:Q64,3,FALSE),VLOOKUP(K64,Index!P50:Q64,2,FALSE)),"")</f>
        <v/>
      </c>
    </row>
    <row r="65" spans="1:14" x14ac:dyDescent="0.3">
      <c r="A65" s="85">
        <v>49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84" t="str">
        <f>IFERROR(IF(F65="M",VLOOKUP(K65,Index!O51:Q65,3,FALSE),VLOOKUP(K65,Index!P51:Q65,2,FALSE)),"")</f>
        <v/>
      </c>
    </row>
    <row r="66" spans="1:14" x14ac:dyDescent="0.3">
      <c r="A66" s="85">
        <v>50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84" t="str">
        <f>IFERROR(IF(F66="M",VLOOKUP(K66,Index!O52:Q66,3,FALSE),VLOOKUP(K66,Index!P52:Q66,2,FALSE)),"")</f>
        <v/>
      </c>
    </row>
    <row r="67" spans="1:14" x14ac:dyDescent="0.3">
      <c r="A67" s="85">
        <v>51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84" t="str">
        <f>IFERROR(IF(F67="M",VLOOKUP(K67,Index!O53:Q67,3,FALSE),VLOOKUP(K67,Index!P53:Q67,2,FALSE)),"")</f>
        <v/>
      </c>
    </row>
    <row r="68" spans="1:14" x14ac:dyDescent="0.3">
      <c r="A68" s="85">
        <v>52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84" t="str">
        <f>IFERROR(IF(F68="M",VLOOKUP(K68,Index!O54:Q68,3,FALSE),VLOOKUP(K68,Index!P54:Q68,2,FALSE)),"")</f>
        <v/>
      </c>
    </row>
    <row r="69" spans="1:14" x14ac:dyDescent="0.3">
      <c r="A69" s="85">
        <v>53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84" t="str">
        <f>IFERROR(IF(F69="M",VLOOKUP(K69,Index!O55:Q69,3,FALSE),VLOOKUP(K69,Index!P55:Q69,2,FALSE)),"")</f>
        <v/>
      </c>
    </row>
    <row r="70" spans="1:14" x14ac:dyDescent="0.3">
      <c r="A70" s="85">
        <v>54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84" t="str">
        <f>IFERROR(IF(F70="M",VLOOKUP(K70,Index!O56:Q70,3,FALSE),VLOOKUP(K70,Index!P56:Q70,2,FALSE)),"")</f>
        <v/>
      </c>
    </row>
    <row r="71" spans="1:14" x14ac:dyDescent="0.3">
      <c r="A71" s="85">
        <v>55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84" t="str">
        <f>IFERROR(IF(F71="M",VLOOKUP(K71,Index!O57:Q71,3,FALSE),VLOOKUP(K71,Index!P57:Q71,2,FALSE)),"")</f>
        <v/>
      </c>
    </row>
    <row r="72" spans="1:14" x14ac:dyDescent="0.3">
      <c r="A72" s="85">
        <v>56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84" t="str">
        <f>IFERROR(IF(F72="M",VLOOKUP(K72,Index!O58:Q72,3,FALSE),VLOOKUP(K72,Index!P58:Q72,2,FALSE)),"")</f>
        <v/>
      </c>
    </row>
    <row r="73" spans="1:14" x14ac:dyDescent="0.3">
      <c r="A73" s="85">
        <v>57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84" t="str">
        <f>IFERROR(IF(F73="M",VLOOKUP(K73,Index!O59:Q73,3,FALSE),VLOOKUP(K73,Index!P59:Q73,2,FALSE)),"")</f>
        <v/>
      </c>
    </row>
    <row r="74" spans="1:14" x14ac:dyDescent="0.3">
      <c r="A74" s="85">
        <v>58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84" t="str">
        <f>IFERROR(IF(F74="M",VLOOKUP(K74,Index!O60:Q74,3,FALSE),VLOOKUP(K74,Index!P60:Q74,2,FALSE)),"")</f>
        <v/>
      </c>
    </row>
    <row r="75" spans="1:14" x14ac:dyDescent="0.3">
      <c r="A75" s="85">
        <v>59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84" t="str">
        <f>IFERROR(IF(F75="M",VLOOKUP(K75,Index!O61:Q75,3,FALSE),VLOOKUP(K75,Index!P61:Q75,2,FALSE)),"")</f>
        <v/>
      </c>
    </row>
    <row r="76" spans="1:14" x14ac:dyDescent="0.3">
      <c r="A76" s="85">
        <v>60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84" t="str">
        <f>IFERROR(IF(F76="M",VLOOKUP(K76,Index!O62:Q76,3,FALSE),VLOOKUP(K76,Index!P62:Q76,2,FALSE)),"")</f>
        <v/>
      </c>
    </row>
    <row r="77" spans="1:14" x14ac:dyDescent="0.3">
      <c r="A77" s="85">
        <v>61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84" t="str">
        <f>IFERROR(IF(F77="M",VLOOKUP(K77,Index!O63:Q77,3,FALSE),VLOOKUP(K77,Index!P63:Q77,2,FALSE)),"")</f>
        <v/>
      </c>
    </row>
    <row r="78" spans="1:14" x14ac:dyDescent="0.3">
      <c r="A78" s="85">
        <v>62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84" t="str">
        <f>IFERROR(IF(F78="M",VLOOKUP(K78,Index!O64:Q78,3,FALSE),VLOOKUP(K78,Index!P64:Q78,2,FALSE)),"")</f>
        <v/>
      </c>
    </row>
    <row r="79" spans="1:14" x14ac:dyDescent="0.3">
      <c r="A79" s="85">
        <v>63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84" t="str">
        <f>IFERROR(IF(F79="M",VLOOKUP(K79,Index!O65:Q79,3,FALSE),VLOOKUP(K79,Index!P65:Q79,2,FALSE)),"")</f>
        <v/>
      </c>
    </row>
    <row r="80" spans="1:14" x14ac:dyDescent="0.3">
      <c r="A80" s="85">
        <v>64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84" t="str">
        <f>IFERROR(IF(F80="M",VLOOKUP(K80,Index!O66:Q80,3,FALSE),VLOOKUP(K80,Index!P66:Q80,2,FALSE)),"")</f>
        <v/>
      </c>
    </row>
    <row r="81" spans="1:14" x14ac:dyDescent="0.3">
      <c r="A81" s="85">
        <v>65</v>
      </c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84" t="str">
        <f>IFERROR(IF(F81="M",VLOOKUP(K81,Index!O67:Q81,3,FALSE),VLOOKUP(K81,Index!P67:Q81,2,FALSE)),"")</f>
        <v/>
      </c>
    </row>
    <row r="82" spans="1:14" x14ac:dyDescent="0.3">
      <c r="A82" s="85">
        <v>66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84" t="str">
        <f>IFERROR(IF(F82="M",VLOOKUP(K82,Index!O68:Q82,3,FALSE),VLOOKUP(K82,Index!P68:Q82,2,FALSE)),"")</f>
        <v/>
      </c>
    </row>
    <row r="83" spans="1:14" x14ac:dyDescent="0.3">
      <c r="A83" s="85">
        <v>67</v>
      </c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84" t="str">
        <f>IFERROR(IF(F83="M",VLOOKUP(K83,Index!O69:Q83,3,FALSE),VLOOKUP(K83,Index!P69:Q83,2,FALSE)),"")</f>
        <v/>
      </c>
    </row>
    <row r="84" spans="1:14" x14ac:dyDescent="0.3">
      <c r="A84" s="85">
        <v>68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84" t="str">
        <f>IFERROR(IF(F84="M",VLOOKUP(K84,Index!O70:Q84,3,FALSE),VLOOKUP(K84,Index!P70:Q84,2,FALSE)),"")</f>
        <v/>
      </c>
    </row>
    <row r="85" spans="1:14" x14ac:dyDescent="0.3">
      <c r="A85" s="85">
        <v>69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84" t="str">
        <f>IFERROR(IF(F85="M",VLOOKUP(K85,Index!O71:Q85,3,FALSE),VLOOKUP(K85,Index!P71:Q85,2,FALSE)),"")</f>
        <v/>
      </c>
    </row>
    <row r="86" spans="1:14" x14ac:dyDescent="0.3">
      <c r="A86" s="85">
        <v>70</v>
      </c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84" t="str">
        <f>IFERROR(IF(F86="M",VLOOKUP(K86,Index!O72:Q86,3,FALSE),VLOOKUP(K86,Index!P72:Q86,2,FALSE)),"")</f>
        <v/>
      </c>
    </row>
    <row r="87" spans="1:14" x14ac:dyDescent="0.3">
      <c r="A87" s="85">
        <v>71</v>
      </c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84" t="str">
        <f>IFERROR(IF(F87="M",VLOOKUP(K87,Index!O73:Q87,3,FALSE),VLOOKUP(K87,Index!P73:Q87,2,FALSE)),"")</f>
        <v/>
      </c>
    </row>
    <row r="88" spans="1:14" x14ac:dyDescent="0.3">
      <c r="A88" s="85">
        <v>72</v>
      </c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84" t="str">
        <f>IFERROR(IF(F88="M",VLOOKUP(K88,Index!O74:Q88,3,FALSE),VLOOKUP(K88,Index!P74:Q88,2,FALSE)),"")</f>
        <v/>
      </c>
    </row>
    <row r="89" spans="1:14" x14ac:dyDescent="0.3">
      <c r="A89" s="85">
        <v>73</v>
      </c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84" t="str">
        <f>IFERROR(IF(F89="M",VLOOKUP(K89,Index!O75:Q89,3,FALSE),VLOOKUP(K89,Index!P75:Q89,2,FALSE)),"")</f>
        <v/>
      </c>
    </row>
    <row r="90" spans="1:14" x14ac:dyDescent="0.3">
      <c r="A90" s="85">
        <v>74</v>
      </c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84" t="str">
        <f>IFERROR(IF(F90="M",VLOOKUP(K90,Index!O76:Q90,3,FALSE),VLOOKUP(K90,Index!P76:Q90,2,FALSE)),"")</f>
        <v/>
      </c>
    </row>
    <row r="91" spans="1:14" x14ac:dyDescent="0.3">
      <c r="A91" s="85">
        <v>75</v>
      </c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84" t="str">
        <f>IFERROR(IF(F91="M",VLOOKUP(K91,Index!O77:Q91,3,FALSE),VLOOKUP(K91,Index!P77:Q91,2,FALSE)),"")</f>
        <v/>
      </c>
    </row>
    <row r="92" spans="1:14" x14ac:dyDescent="0.3">
      <c r="A92" s="85">
        <v>76</v>
      </c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84" t="str">
        <f>IFERROR(IF(F92="M",VLOOKUP(K92,Index!O78:Q92,3,FALSE),VLOOKUP(K92,Index!P78:Q92,2,FALSE)),"")</f>
        <v/>
      </c>
    </row>
    <row r="93" spans="1:14" x14ac:dyDescent="0.3">
      <c r="A93" s="85">
        <v>77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84" t="str">
        <f>IFERROR(IF(F93="M",VLOOKUP(K93,Index!O79:Q93,3,FALSE),VLOOKUP(K93,Index!P79:Q93,2,FALSE)),"")</f>
        <v/>
      </c>
    </row>
    <row r="94" spans="1:14" x14ac:dyDescent="0.3">
      <c r="A94" s="85">
        <v>78</v>
      </c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84" t="str">
        <f>IFERROR(IF(F94="M",VLOOKUP(K94,Index!O80:Q94,3,FALSE),VLOOKUP(K94,Index!P80:Q94,2,FALSE)),"")</f>
        <v/>
      </c>
    </row>
    <row r="95" spans="1:14" x14ac:dyDescent="0.3">
      <c r="A95" s="85">
        <v>79</v>
      </c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84" t="str">
        <f>IFERROR(IF(F95="M",VLOOKUP(K95,Index!O81:Q95,3,FALSE),VLOOKUP(K95,Index!P81:Q95,2,FALSE)),"")</f>
        <v/>
      </c>
    </row>
    <row r="96" spans="1:14" x14ac:dyDescent="0.3">
      <c r="A96" s="85">
        <v>80</v>
      </c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84" t="str">
        <f>IFERROR(IF(F96="M",VLOOKUP(K96,Index!O82:Q96,3,FALSE),VLOOKUP(K96,Index!P82:Q96,2,FALSE)),"")</f>
        <v/>
      </c>
    </row>
    <row r="97" spans="1:14" x14ac:dyDescent="0.3">
      <c r="A97" s="85">
        <v>81</v>
      </c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84" t="str">
        <f>IFERROR(IF(F97="M",VLOOKUP(K97,Index!O83:Q97,3,FALSE),VLOOKUP(K97,Index!P83:Q97,2,FALSE)),"")</f>
        <v/>
      </c>
    </row>
    <row r="98" spans="1:14" x14ac:dyDescent="0.3">
      <c r="A98" s="85">
        <v>82</v>
      </c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84" t="str">
        <f>IFERROR(IF(F98="M",VLOOKUP(K98,Index!O84:Q98,3,FALSE),VLOOKUP(K98,Index!P84:Q98,2,FALSE)),"")</f>
        <v/>
      </c>
    </row>
    <row r="99" spans="1:14" x14ac:dyDescent="0.3">
      <c r="A99" s="85">
        <v>83</v>
      </c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84" t="str">
        <f>IFERROR(IF(F99="M",VLOOKUP(K99,Index!O85:Q99,3,FALSE),VLOOKUP(K99,Index!P85:Q99,2,FALSE)),"")</f>
        <v/>
      </c>
    </row>
    <row r="100" spans="1:14" x14ac:dyDescent="0.3">
      <c r="A100" s="85">
        <v>84</v>
      </c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84" t="str">
        <f>IFERROR(IF(F100="M",VLOOKUP(K100,Index!O86:Q100,3,FALSE),VLOOKUP(K100,Index!P86:Q100,2,FALSE)),"")</f>
        <v/>
      </c>
    </row>
    <row r="101" spans="1:14" x14ac:dyDescent="0.3">
      <c r="A101" s="85">
        <v>85</v>
      </c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84" t="str">
        <f>IFERROR(IF(F101="M",VLOOKUP(K101,Index!O87:Q101,3,FALSE),VLOOKUP(K101,Index!P87:Q101,2,FALSE)),"")</f>
        <v/>
      </c>
    </row>
    <row r="102" spans="1:14" x14ac:dyDescent="0.3">
      <c r="A102" s="85">
        <v>86</v>
      </c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84" t="str">
        <f>IFERROR(IF(F102="M",VLOOKUP(K102,Index!O88:Q102,3,FALSE),VLOOKUP(K102,Index!P88:Q102,2,FALSE)),"")</f>
        <v/>
      </c>
    </row>
    <row r="103" spans="1:14" x14ac:dyDescent="0.3">
      <c r="A103" s="85">
        <v>87</v>
      </c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84" t="str">
        <f>IFERROR(IF(F103="M",VLOOKUP(K103,Index!O89:Q103,3,FALSE),VLOOKUP(K103,Index!P89:Q103,2,FALSE)),"")</f>
        <v/>
      </c>
    </row>
    <row r="104" spans="1:14" x14ac:dyDescent="0.3">
      <c r="A104" s="85">
        <v>88</v>
      </c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84" t="str">
        <f>IFERROR(IF(F104="M",VLOOKUP(K104,Index!O90:Q104,3,FALSE),VLOOKUP(K104,Index!P90:Q104,2,FALSE)),"")</f>
        <v/>
      </c>
    </row>
    <row r="105" spans="1:14" x14ac:dyDescent="0.3">
      <c r="A105" s="85">
        <v>89</v>
      </c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84" t="str">
        <f>IFERROR(IF(F105="M",VLOOKUP(K105,Index!O91:Q105,3,FALSE),VLOOKUP(K105,Index!P91:Q105,2,FALSE)),"")</f>
        <v/>
      </c>
    </row>
    <row r="106" spans="1:14" x14ac:dyDescent="0.3">
      <c r="A106" s="85">
        <v>90</v>
      </c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84" t="str">
        <f>IFERROR(IF(F106="M",VLOOKUP(K106,Index!O92:Q106,3,FALSE),VLOOKUP(K106,Index!P92:Q106,2,FALSE)),"")</f>
        <v/>
      </c>
    </row>
    <row r="107" spans="1:14" x14ac:dyDescent="0.3">
      <c r="A107" s="85">
        <v>91</v>
      </c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84" t="str">
        <f>IFERROR(IF(F107="M",VLOOKUP(K107,Index!O93:Q107,3,FALSE),VLOOKUP(K107,Index!P93:Q107,2,FALSE)),"")</f>
        <v/>
      </c>
    </row>
    <row r="108" spans="1:14" x14ac:dyDescent="0.3">
      <c r="A108" s="85">
        <v>92</v>
      </c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84" t="str">
        <f>IFERROR(IF(F108="M",VLOOKUP(K108,Index!O94:Q108,3,FALSE),VLOOKUP(K108,Index!P94:Q108,2,FALSE)),"")</f>
        <v/>
      </c>
    </row>
    <row r="109" spans="1:14" x14ac:dyDescent="0.3">
      <c r="A109" s="85">
        <v>93</v>
      </c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84" t="str">
        <f>IFERROR(IF(F109="M",VLOOKUP(K109,Index!O95:Q109,3,FALSE),VLOOKUP(K109,Index!P95:Q109,2,FALSE)),"")</f>
        <v/>
      </c>
    </row>
    <row r="110" spans="1:14" x14ac:dyDescent="0.3">
      <c r="A110" s="85">
        <v>94</v>
      </c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84" t="str">
        <f>IFERROR(IF(F110="M",VLOOKUP(K110,Index!O96:Q110,3,FALSE),VLOOKUP(K110,Index!P96:Q110,2,FALSE)),"")</f>
        <v/>
      </c>
    </row>
    <row r="111" spans="1:14" x14ac:dyDescent="0.3">
      <c r="A111" s="85">
        <v>95</v>
      </c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84" t="str">
        <f>IFERROR(IF(F111="M",VLOOKUP(K111,Index!O97:Q111,3,FALSE),VLOOKUP(K111,Index!P97:Q111,2,FALSE)),"")</f>
        <v/>
      </c>
    </row>
    <row r="112" spans="1:14" x14ac:dyDescent="0.3">
      <c r="A112" s="85">
        <v>96</v>
      </c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84" t="str">
        <f>IFERROR(IF(F112="M",VLOOKUP(K112,Index!O98:Q112,3,FALSE),VLOOKUP(K112,Index!P98:Q112,2,FALSE)),"")</f>
        <v/>
      </c>
    </row>
    <row r="113" spans="1:14" x14ac:dyDescent="0.3">
      <c r="A113" s="85">
        <v>97</v>
      </c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84" t="str">
        <f>IFERROR(IF(F113="M",VLOOKUP(K113,Index!O99:Q113,3,FALSE),VLOOKUP(K113,Index!P99:Q113,2,FALSE)),"")</f>
        <v/>
      </c>
    </row>
    <row r="114" spans="1:14" x14ac:dyDescent="0.3">
      <c r="A114" s="85">
        <v>98</v>
      </c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84" t="str">
        <f>IFERROR(IF(F114="M",VLOOKUP(K114,Index!O100:Q114,3,FALSE),VLOOKUP(K114,Index!P100:Q114,2,FALSE)),"")</f>
        <v/>
      </c>
    </row>
    <row r="115" spans="1:14" x14ac:dyDescent="0.3">
      <c r="A115" s="85">
        <v>99</v>
      </c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84" t="str">
        <f>IFERROR(IF(F115="M",VLOOKUP(K115,Index!O101:Q115,3,FALSE),VLOOKUP(K115,Index!P101:Q115,2,FALSE)),"")</f>
        <v/>
      </c>
    </row>
    <row r="116" spans="1:14" x14ac:dyDescent="0.3">
      <c r="A116" s="85">
        <v>100</v>
      </c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84" t="str">
        <f>IFERROR(IF(F116="M",VLOOKUP(K116,Index!O102:Q116,3,FALSE),VLOOKUP(K116,Index!P102:Q116,2,FALSE)),"")</f>
        <v/>
      </c>
    </row>
    <row r="117" spans="1:14" x14ac:dyDescent="0.3">
      <c r="A117" s="85">
        <v>101</v>
      </c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84" t="str">
        <f>IFERROR(IF(F117="M",VLOOKUP(K117,Index!O103:Q117,3,FALSE),VLOOKUP(K117,Index!P103:Q117,2,FALSE)),"")</f>
        <v/>
      </c>
    </row>
    <row r="118" spans="1:14" x14ac:dyDescent="0.3">
      <c r="A118" s="85">
        <v>102</v>
      </c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84" t="str">
        <f>IFERROR(IF(F118="M",VLOOKUP(K118,Index!O104:Q118,3,FALSE),VLOOKUP(K118,Index!P104:Q118,2,FALSE)),"")</f>
        <v/>
      </c>
    </row>
    <row r="119" spans="1:14" x14ac:dyDescent="0.3">
      <c r="A119" s="85">
        <v>103</v>
      </c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84" t="str">
        <f>IFERROR(IF(F119="M",VLOOKUP(K119,Index!O105:Q119,3,FALSE),VLOOKUP(K119,Index!P105:Q119,2,FALSE)),"")</f>
        <v/>
      </c>
    </row>
    <row r="120" spans="1:14" x14ac:dyDescent="0.3">
      <c r="A120" s="85">
        <v>104</v>
      </c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84" t="str">
        <f>IFERROR(IF(F120="M",VLOOKUP(K120,Index!O106:Q120,3,FALSE),VLOOKUP(K120,Index!P106:Q120,2,FALSE)),"")</f>
        <v/>
      </c>
    </row>
    <row r="121" spans="1:14" x14ac:dyDescent="0.3">
      <c r="A121" s="85">
        <v>105</v>
      </c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84" t="str">
        <f>IFERROR(IF(F121="M",VLOOKUP(K121,Index!O107:Q121,3,FALSE),VLOOKUP(K121,Index!P107:Q121,2,FALSE)),"")</f>
        <v/>
      </c>
    </row>
    <row r="122" spans="1:14" x14ac:dyDescent="0.3">
      <c r="A122" s="85">
        <v>106</v>
      </c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84" t="str">
        <f>IFERROR(IF(F122="M",VLOOKUP(K122,Index!O108:Q122,3,FALSE),VLOOKUP(K122,Index!P108:Q122,2,FALSE)),"")</f>
        <v/>
      </c>
    </row>
    <row r="123" spans="1:14" x14ac:dyDescent="0.3">
      <c r="A123" s="85">
        <v>107</v>
      </c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84" t="str">
        <f>IFERROR(IF(F123="M",VLOOKUP(K123,Index!O109:Q123,3,FALSE),VLOOKUP(K123,Index!P109:Q123,2,FALSE)),"")</f>
        <v/>
      </c>
    </row>
    <row r="124" spans="1:14" x14ac:dyDescent="0.3">
      <c r="A124" s="85">
        <v>108</v>
      </c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84" t="str">
        <f>IFERROR(IF(F124="M",VLOOKUP(K124,Index!O110:Q124,3,FALSE),VLOOKUP(K124,Index!P110:Q124,2,FALSE)),"")</f>
        <v/>
      </c>
    </row>
    <row r="125" spans="1:14" x14ac:dyDescent="0.3">
      <c r="A125" s="85">
        <v>109</v>
      </c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84" t="str">
        <f>IFERROR(IF(F125="M",VLOOKUP(K125,Index!O111:Q125,3,FALSE),VLOOKUP(K125,Index!P111:Q125,2,FALSE)),"")</f>
        <v/>
      </c>
    </row>
    <row r="126" spans="1:14" x14ac:dyDescent="0.3">
      <c r="A126" s="85">
        <v>110</v>
      </c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84" t="str">
        <f>IFERROR(IF(F126="M",VLOOKUP(K126,Index!O112:Q126,3,FALSE),VLOOKUP(K126,Index!P112:Q126,2,FALSE)),"")</f>
        <v/>
      </c>
    </row>
    <row r="127" spans="1:14" x14ac:dyDescent="0.3">
      <c r="A127" s="85">
        <v>111</v>
      </c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84" t="str">
        <f>IFERROR(IF(F127="M",VLOOKUP(K127,Index!O113:Q127,3,FALSE),VLOOKUP(K127,Index!P113:Q127,2,FALSE)),"")</f>
        <v/>
      </c>
    </row>
    <row r="128" spans="1:14" x14ac:dyDescent="0.3">
      <c r="A128" s="85">
        <v>112</v>
      </c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84" t="str">
        <f>IFERROR(IF(F128="M",VLOOKUP(K128,Index!O114:Q128,3,FALSE),VLOOKUP(K128,Index!P114:Q128,2,FALSE)),"")</f>
        <v/>
      </c>
    </row>
    <row r="129" spans="1:14" x14ac:dyDescent="0.3">
      <c r="A129" s="85">
        <v>113</v>
      </c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84" t="str">
        <f>IFERROR(IF(F129="M",VLOOKUP(K129,Index!O115:Q129,3,FALSE),VLOOKUP(K129,Index!P115:Q129,2,FALSE)),"")</f>
        <v/>
      </c>
    </row>
    <row r="130" spans="1:14" x14ac:dyDescent="0.3">
      <c r="A130" s="85">
        <v>114</v>
      </c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84" t="str">
        <f>IFERROR(IF(F130="M",VLOOKUP(K130,Index!O116:Q130,3,FALSE),VLOOKUP(K130,Index!P116:Q130,2,FALSE)),"")</f>
        <v/>
      </c>
    </row>
    <row r="131" spans="1:14" x14ac:dyDescent="0.3">
      <c r="A131" s="85">
        <v>115</v>
      </c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84" t="str">
        <f>IFERROR(IF(F131="M",VLOOKUP(K131,Index!O117:Q131,3,FALSE),VLOOKUP(K131,Index!P117:Q131,2,FALSE)),"")</f>
        <v/>
      </c>
    </row>
    <row r="132" spans="1:14" x14ac:dyDescent="0.3">
      <c r="A132" s="85">
        <v>116</v>
      </c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84" t="str">
        <f>IFERROR(IF(F132="M",VLOOKUP(K132,Index!O118:Q132,3,FALSE),VLOOKUP(K132,Index!P118:Q132,2,FALSE)),"")</f>
        <v/>
      </c>
    </row>
    <row r="133" spans="1:14" x14ac:dyDescent="0.3">
      <c r="A133" s="85">
        <v>117</v>
      </c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84" t="str">
        <f>IFERROR(IF(F133="M",VLOOKUP(K133,Index!O119:Q133,3,FALSE),VLOOKUP(K133,Index!P119:Q133,2,FALSE)),"")</f>
        <v/>
      </c>
    </row>
    <row r="134" spans="1:14" x14ac:dyDescent="0.3">
      <c r="A134" s="85">
        <v>118</v>
      </c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84" t="str">
        <f>IFERROR(IF(F134="M",VLOOKUP(K134,Index!O120:Q134,3,FALSE),VLOOKUP(K134,Index!P120:Q134,2,FALSE)),"")</f>
        <v/>
      </c>
    </row>
    <row r="135" spans="1:14" x14ac:dyDescent="0.3">
      <c r="A135" s="85">
        <v>119</v>
      </c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84" t="str">
        <f>IFERROR(IF(F135="M",VLOOKUP(K135,Index!O121:Q135,3,FALSE),VLOOKUP(K135,Index!P121:Q135,2,FALSE)),"")</f>
        <v/>
      </c>
    </row>
    <row r="136" spans="1:14" x14ac:dyDescent="0.3">
      <c r="A136" s="85">
        <v>120</v>
      </c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84" t="str">
        <f>IFERROR(IF(F136="M",VLOOKUP(K136,Index!O122:Q136,3,FALSE),VLOOKUP(K136,Index!P122:Q136,2,FALSE)),"")</f>
        <v/>
      </c>
    </row>
    <row r="137" spans="1:14" x14ac:dyDescent="0.3">
      <c r="A137" s="85">
        <v>121</v>
      </c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84" t="str">
        <f>IFERROR(IF(F137="M",VLOOKUP(K137,Index!O123:Q137,3,FALSE),VLOOKUP(K137,Index!P123:Q137,2,FALSE)),"")</f>
        <v/>
      </c>
    </row>
    <row r="138" spans="1:14" x14ac:dyDescent="0.3">
      <c r="A138" s="85">
        <v>122</v>
      </c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84" t="str">
        <f>IFERROR(IF(F138="M",VLOOKUP(K138,Index!O124:Q138,3,FALSE),VLOOKUP(K138,Index!P124:Q138,2,FALSE)),"")</f>
        <v/>
      </c>
    </row>
    <row r="139" spans="1:14" x14ac:dyDescent="0.3">
      <c r="A139" s="85">
        <v>123</v>
      </c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84" t="str">
        <f>IFERROR(IF(F139="M",VLOOKUP(K139,Index!O125:Q139,3,FALSE),VLOOKUP(K139,Index!P125:Q139,2,FALSE)),"")</f>
        <v/>
      </c>
    </row>
    <row r="140" spans="1:14" x14ac:dyDescent="0.3">
      <c r="A140" s="85">
        <v>124</v>
      </c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84" t="str">
        <f>IFERROR(IF(F140="M",VLOOKUP(K140,Index!O126:Q140,3,FALSE),VLOOKUP(K140,Index!P126:Q140,2,FALSE)),"")</f>
        <v/>
      </c>
    </row>
    <row r="141" spans="1:14" x14ac:dyDescent="0.3">
      <c r="A141" s="85">
        <v>125</v>
      </c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84" t="str">
        <f>IFERROR(IF(F141="M",VLOOKUP(K141,Index!O127:Q141,3,FALSE),VLOOKUP(K141,Index!P127:Q141,2,FALSE)),"")</f>
        <v/>
      </c>
    </row>
    <row r="142" spans="1:14" x14ac:dyDescent="0.3">
      <c r="A142" s="85">
        <v>126</v>
      </c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84" t="str">
        <f>IFERROR(IF(F142="M",VLOOKUP(K142,Index!O128:Q142,3,FALSE),VLOOKUP(K142,Index!P128:Q142,2,FALSE)),"")</f>
        <v/>
      </c>
    </row>
    <row r="143" spans="1:14" x14ac:dyDescent="0.3">
      <c r="A143" s="85">
        <v>127</v>
      </c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84" t="str">
        <f>IFERROR(IF(F143="M",VLOOKUP(K143,Index!O129:Q143,3,FALSE),VLOOKUP(K143,Index!P129:Q143,2,FALSE)),"")</f>
        <v/>
      </c>
    </row>
    <row r="144" spans="1:14" x14ac:dyDescent="0.3">
      <c r="A144" s="85">
        <v>128</v>
      </c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84" t="str">
        <f>IFERROR(IF(F144="M",VLOOKUP(K144,Index!O130:Q144,3,FALSE),VLOOKUP(K144,Index!P130:Q144,2,FALSE)),"")</f>
        <v/>
      </c>
    </row>
    <row r="145" spans="1:14" x14ac:dyDescent="0.3">
      <c r="A145" s="85">
        <v>129</v>
      </c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84" t="str">
        <f>IFERROR(IF(F145="M",VLOOKUP(K145,Index!O131:Q145,3,FALSE),VLOOKUP(K145,Index!P131:Q145,2,FALSE)),"")</f>
        <v/>
      </c>
    </row>
    <row r="146" spans="1:14" x14ac:dyDescent="0.3">
      <c r="A146" s="85">
        <v>130</v>
      </c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84" t="str">
        <f>IFERROR(IF(F146="M",VLOOKUP(K146,Index!O132:Q146,3,FALSE),VLOOKUP(K146,Index!P132:Q146,2,FALSE)),"")</f>
        <v/>
      </c>
    </row>
    <row r="147" spans="1:14" x14ac:dyDescent="0.3">
      <c r="A147" s="85">
        <v>131</v>
      </c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84" t="str">
        <f>IFERROR(IF(F147="M",VLOOKUP(K147,Index!O133:Q147,3,FALSE),VLOOKUP(K147,Index!P133:Q147,2,FALSE)),"")</f>
        <v/>
      </c>
    </row>
    <row r="148" spans="1:14" x14ac:dyDescent="0.3">
      <c r="A148" s="85">
        <v>132</v>
      </c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84" t="str">
        <f>IFERROR(IF(F148="M",VLOOKUP(K148,Index!O134:Q148,3,FALSE),VLOOKUP(K148,Index!P134:Q148,2,FALSE)),"")</f>
        <v/>
      </c>
    </row>
    <row r="149" spans="1:14" x14ac:dyDescent="0.3">
      <c r="A149" s="85">
        <v>133</v>
      </c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84" t="str">
        <f>IFERROR(IF(F149="M",VLOOKUP(K149,Index!O135:Q149,3,FALSE),VLOOKUP(K149,Index!P135:Q149,2,FALSE)),"")</f>
        <v/>
      </c>
    </row>
    <row r="150" spans="1:14" x14ac:dyDescent="0.3">
      <c r="A150" s="85">
        <v>134</v>
      </c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84" t="str">
        <f>IFERROR(IF(F150="M",VLOOKUP(K150,Index!O136:Q150,3,FALSE),VLOOKUP(K150,Index!P136:Q150,2,FALSE)),"")</f>
        <v/>
      </c>
    </row>
    <row r="151" spans="1:14" x14ac:dyDescent="0.3">
      <c r="A151" s="85">
        <v>135</v>
      </c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84" t="str">
        <f>IFERROR(IF(F151="M",VLOOKUP(K151,Index!O137:Q151,3,FALSE),VLOOKUP(K151,Index!P137:Q151,2,FALSE)),"")</f>
        <v/>
      </c>
    </row>
    <row r="152" spans="1:14" x14ac:dyDescent="0.3">
      <c r="A152" s="85">
        <v>136</v>
      </c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84" t="str">
        <f>IFERROR(IF(F152="M",VLOOKUP(K152,Index!O138:Q152,3,FALSE),VLOOKUP(K152,Index!P138:Q152,2,FALSE)),"")</f>
        <v/>
      </c>
    </row>
    <row r="153" spans="1:14" x14ac:dyDescent="0.3">
      <c r="A153" s="85">
        <v>137</v>
      </c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84" t="str">
        <f>IFERROR(IF(F153="M",VLOOKUP(K153,Index!O139:Q153,3,FALSE),VLOOKUP(K153,Index!P139:Q153,2,FALSE)),"")</f>
        <v/>
      </c>
    </row>
    <row r="154" spans="1:14" x14ac:dyDescent="0.3">
      <c r="A154" s="85">
        <v>138</v>
      </c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84" t="str">
        <f>IFERROR(IF(F154="M",VLOOKUP(K154,Index!O140:Q154,3,FALSE),VLOOKUP(K154,Index!P140:Q154,2,FALSE)),"")</f>
        <v/>
      </c>
    </row>
    <row r="155" spans="1:14" x14ac:dyDescent="0.3">
      <c r="A155" s="85">
        <v>139</v>
      </c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84" t="str">
        <f>IFERROR(IF(F155="M",VLOOKUP(K155,Index!O141:Q155,3,FALSE),VLOOKUP(K155,Index!P141:Q155,2,FALSE)),"")</f>
        <v/>
      </c>
    </row>
    <row r="156" spans="1:14" x14ac:dyDescent="0.3">
      <c r="A156" s="85">
        <v>140</v>
      </c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84" t="str">
        <f>IFERROR(IF(F156="M",VLOOKUP(K156,Index!O142:Q156,3,FALSE),VLOOKUP(K156,Index!P142:Q156,2,FALSE)),"")</f>
        <v/>
      </c>
    </row>
    <row r="157" spans="1:14" x14ac:dyDescent="0.3">
      <c r="A157" s="85">
        <v>141</v>
      </c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84" t="str">
        <f>IFERROR(IF(F157="M",VLOOKUP(K157,Index!O143:Q157,3,FALSE),VLOOKUP(K157,Index!P143:Q157,2,FALSE)),"")</f>
        <v/>
      </c>
    </row>
    <row r="158" spans="1:14" x14ac:dyDescent="0.3">
      <c r="A158" s="85">
        <v>142</v>
      </c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84" t="str">
        <f>IFERROR(IF(F158="M",VLOOKUP(K158,Index!O144:Q158,3,FALSE),VLOOKUP(K158,Index!P144:Q158,2,FALSE)),"")</f>
        <v/>
      </c>
    </row>
    <row r="159" spans="1:14" x14ac:dyDescent="0.3">
      <c r="A159" s="85">
        <v>143</v>
      </c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84" t="str">
        <f>IFERROR(IF(F159="M",VLOOKUP(K159,Index!O145:Q159,3,FALSE),VLOOKUP(K159,Index!P145:Q159,2,FALSE)),"")</f>
        <v/>
      </c>
    </row>
    <row r="160" spans="1:14" x14ac:dyDescent="0.3">
      <c r="A160" s="85">
        <v>144</v>
      </c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84" t="str">
        <f>IFERROR(IF(F160="M",VLOOKUP(K160,Index!O146:Q160,3,FALSE),VLOOKUP(K160,Index!P146:Q160,2,FALSE)),"")</f>
        <v/>
      </c>
    </row>
    <row r="161" spans="1:14" x14ac:dyDescent="0.3">
      <c r="A161" s="85">
        <v>145</v>
      </c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84" t="str">
        <f>IFERROR(IF(F161="M",VLOOKUP(K161,Index!O147:Q161,3,FALSE),VLOOKUP(K161,Index!P147:Q161,2,FALSE)),"")</f>
        <v/>
      </c>
    </row>
    <row r="162" spans="1:14" x14ac:dyDescent="0.3">
      <c r="A162" s="85">
        <v>146</v>
      </c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84" t="str">
        <f>IFERROR(IF(F162="M",VLOOKUP(K162,Index!O148:Q162,3,FALSE),VLOOKUP(K162,Index!P148:Q162,2,FALSE)),"")</f>
        <v/>
      </c>
    </row>
    <row r="163" spans="1:14" x14ac:dyDescent="0.3">
      <c r="A163" s="85">
        <v>147</v>
      </c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84" t="str">
        <f>IFERROR(IF(F163="M",VLOOKUP(K163,Index!O149:Q163,3,FALSE),VLOOKUP(K163,Index!P149:Q163,2,FALSE)),"")</f>
        <v/>
      </c>
    </row>
    <row r="164" spans="1:14" x14ac:dyDescent="0.3">
      <c r="A164" s="85">
        <v>148</v>
      </c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84" t="str">
        <f>IFERROR(IF(F164="M",VLOOKUP(K164,Index!O150:Q164,3,FALSE),VLOOKUP(K164,Index!P150:Q164,2,FALSE)),"")</f>
        <v/>
      </c>
    </row>
    <row r="165" spans="1:14" x14ac:dyDescent="0.3">
      <c r="A165" s="85">
        <v>149</v>
      </c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84" t="str">
        <f>IFERROR(IF(F165="M",VLOOKUP(K165,Index!O151:Q165,3,FALSE),VLOOKUP(K165,Index!P151:Q165,2,FALSE)),"")</f>
        <v/>
      </c>
    </row>
    <row r="166" spans="1:14" x14ac:dyDescent="0.3">
      <c r="A166" s="85">
        <v>150</v>
      </c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84" t="str">
        <f>IFERROR(IF(F166="M",VLOOKUP(K166,Index!O152:Q166,3,FALSE),VLOOKUP(K166,Index!P152:Q166,2,FALSE)),"")</f>
        <v/>
      </c>
    </row>
    <row r="167" spans="1:14" x14ac:dyDescent="0.3">
      <c r="A167" s="85">
        <v>151</v>
      </c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84" t="str">
        <f>IFERROR(IF(F167="M",VLOOKUP(K167,Index!O153:Q167,3,FALSE),VLOOKUP(K167,Index!P153:Q167,2,FALSE)),"")</f>
        <v/>
      </c>
    </row>
    <row r="168" spans="1:14" x14ac:dyDescent="0.3">
      <c r="A168" s="85">
        <v>152</v>
      </c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84" t="str">
        <f>IFERROR(IF(F168="M",VLOOKUP(K168,Index!O154:Q168,3,FALSE),VLOOKUP(K168,Index!P154:Q168,2,FALSE)),"")</f>
        <v/>
      </c>
    </row>
    <row r="169" spans="1:14" x14ac:dyDescent="0.3">
      <c r="A169" s="85">
        <v>153</v>
      </c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84" t="str">
        <f>IFERROR(IF(F169="M",VLOOKUP(K169,Index!O155:Q169,3,FALSE),VLOOKUP(K169,Index!P155:Q169,2,FALSE)),"")</f>
        <v/>
      </c>
    </row>
    <row r="170" spans="1:14" x14ac:dyDescent="0.3">
      <c r="A170" s="85">
        <v>154</v>
      </c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84" t="str">
        <f>IFERROR(IF(F170="M",VLOOKUP(K170,Index!O156:Q170,3,FALSE),VLOOKUP(K170,Index!P156:Q170,2,FALSE)),"")</f>
        <v/>
      </c>
    </row>
    <row r="171" spans="1:14" x14ac:dyDescent="0.3">
      <c r="A171" s="85">
        <v>155</v>
      </c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84" t="str">
        <f>IFERROR(IF(F171="M",VLOOKUP(K171,Index!O157:Q171,3,FALSE),VLOOKUP(K171,Index!P157:Q171,2,FALSE)),"")</f>
        <v/>
      </c>
    </row>
    <row r="172" spans="1:14" x14ac:dyDescent="0.3">
      <c r="A172" s="85">
        <v>156</v>
      </c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84" t="str">
        <f>IFERROR(IF(F172="M",VLOOKUP(K172,Index!O158:Q172,3,FALSE),VLOOKUP(K172,Index!P158:Q172,2,FALSE)),"")</f>
        <v/>
      </c>
    </row>
    <row r="173" spans="1:14" x14ac:dyDescent="0.3">
      <c r="A173" s="85">
        <v>157</v>
      </c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84" t="str">
        <f>IFERROR(IF(F173="M",VLOOKUP(K173,Index!O159:Q173,3,FALSE),VLOOKUP(K173,Index!P159:Q173,2,FALSE)),"")</f>
        <v/>
      </c>
    </row>
    <row r="174" spans="1:14" x14ac:dyDescent="0.3">
      <c r="A174" s="85">
        <v>158</v>
      </c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84" t="str">
        <f>IFERROR(IF(F174="M",VLOOKUP(K174,Index!O160:Q174,3,FALSE),VLOOKUP(K174,Index!P160:Q174,2,FALSE)),"")</f>
        <v/>
      </c>
    </row>
    <row r="175" spans="1:14" x14ac:dyDescent="0.3">
      <c r="A175" s="85">
        <v>159</v>
      </c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84" t="str">
        <f>IFERROR(IF(F175="M",VLOOKUP(K175,Index!O161:Q175,3,FALSE),VLOOKUP(K175,Index!P161:Q175,2,FALSE)),"")</f>
        <v/>
      </c>
    </row>
    <row r="176" spans="1:14" x14ac:dyDescent="0.3">
      <c r="A176" s="85">
        <v>160</v>
      </c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84" t="str">
        <f>IFERROR(IF(F176="M",VLOOKUP(K176,Index!O162:Q176,3,FALSE),VLOOKUP(K176,Index!P162:Q176,2,FALSE)),"")</f>
        <v/>
      </c>
    </row>
    <row r="177" spans="1:14" x14ac:dyDescent="0.3">
      <c r="A177" s="85">
        <v>161</v>
      </c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84" t="str">
        <f>IFERROR(IF(F177="M",VLOOKUP(K177,Index!O163:Q177,3,FALSE),VLOOKUP(K177,Index!P163:Q177,2,FALSE)),"")</f>
        <v/>
      </c>
    </row>
    <row r="178" spans="1:14" x14ac:dyDescent="0.3">
      <c r="A178" s="85">
        <v>162</v>
      </c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84" t="str">
        <f>IFERROR(IF(F178="M",VLOOKUP(K178,Index!O164:Q178,3,FALSE),VLOOKUP(K178,Index!P164:Q178,2,FALSE)),"")</f>
        <v/>
      </c>
    </row>
    <row r="179" spans="1:14" x14ac:dyDescent="0.3">
      <c r="A179" s="85">
        <v>163</v>
      </c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84" t="str">
        <f>IFERROR(IF(F179="M",VLOOKUP(K179,Index!O165:Q179,3,FALSE),VLOOKUP(K179,Index!P165:Q179,2,FALSE)),"")</f>
        <v/>
      </c>
    </row>
    <row r="180" spans="1:14" x14ac:dyDescent="0.3">
      <c r="A180" s="85">
        <v>164</v>
      </c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84" t="str">
        <f>IFERROR(IF(F180="M",VLOOKUP(K180,Index!O166:Q180,3,FALSE),VLOOKUP(K180,Index!P166:Q180,2,FALSE)),"")</f>
        <v/>
      </c>
    </row>
    <row r="181" spans="1:14" x14ac:dyDescent="0.3">
      <c r="A181" s="85">
        <v>165</v>
      </c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84" t="str">
        <f>IFERROR(IF(F181="M",VLOOKUP(K181,Index!O167:Q181,3,FALSE),VLOOKUP(K181,Index!P167:Q181,2,FALSE)),"")</f>
        <v/>
      </c>
    </row>
    <row r="182" spans="1:14" x14ac:dyDescent="0.3">
      <c r="A182" s="85">
        <v>166</v>
      </c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84" t="str">
        <f>IFERROR(IF(F182="M",VLOOKUP(K182,Index!O168:Q182,3,FALSE),VLOOKUP(K182,Index!P168:Q182,2,FALSE)),"")</f>
        <v/>
      </c>
    </row>
    <row r="183" spans="1:14" x14ac:dyDescent="0.3">
      <c r="A183" s="85">
        <v>167</v>
      </c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84" t="str">
        <f>IFERROR(IF(F183="M",VLOOKUP(K183,Index!O169:Q183,3,FALSE),VLOOKUP(K183,Index!P169:Q183,2,FALSE)),"")</f>
        <v/>
      </c>
    </row>
    <row r="184" spans="1:14" x14ac:dyDescent="0.3">
      <c r="A184" s="85">
        <v>168</v>
      </c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84" t="str">
        <f>IFERROR(IF(F184="M",VLOOKUP(K184,Index!O170:Q184,3,FALSE),VLOOKUP(K184,Index!P170:Q184,2,FALSE)),"")</f>
        <v/>
      </c>
    </row>
    <row r="185" spans="1:14" x14ac:dyDescent="0.3">
      <c r="A185" s="85">
        <v>169</v>
      </c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84" t="str">
        <f>IFERROR(IF(F185="M",VLOOKUP(K185,Index!O171:Q185,3,FALSE),VLOOKUP(K185,Index!P171:Q185,2,FALSE)),"")</f>
        <v/>
      </c>
    </row>
    <row r="186" spans="1:14" x14ac:dyDescent="0.3">
      <c r="A186" s="85">
        <v>170</v>
      </c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84" t="str">
        <f>IFERROR(IF(F186="M",VLOOKUP(K186,Index!O172:Q186,3,FALSE),VLOOKUP(K186,Index!P172:Q186,2,FALSE)),"")</f>
        <v/>
      </c>
    </row>
    <row r="187" spans="1:14" x14ac:dyDescent="0.3">
      <c r="A187" s="85">
        <v>171</v>
      </c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84" t="str">
        <f>IFERROR(IF(F187="M",VLOOKUP(K187,Index!O173:Q187,3,FALSE),VLOOKUP(K187,Index!P173:Q187,2,FALSE)),"")</f>
        <v/>
      </c>
    </row>
    <row r="188" spans="1:14" x14ac:dyDescent="0.3">
      <c r="A188" s="85">
        <v>172</v>
      </c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84" t="str">
        <f>IFERROR(IF(F188="M",VLOOKUP(K188,Index!O174:Q188,3,FALSE),VLOOKUP(K188,Index!P174:Q188,2,FALSE)),"")</f>
        <v/>
      </c>
    </row>
    <row r="189" spans="1:14" x14ac:dyDescent="0.3">
      <c r="A189" s="85">
        <v>173</v>
      </c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84" t="str">
        <f>IFERROR(IF(F189="M",VLOOKUP(K189,Index!O175:Q189,3,FALSE),VLOOKUP(K189,Index!P175:Q189,2,FALSE)),"")</f>
        <v/>
      </c>
    </row>
    <row r="190" spans="1:14" x14ac:dyDescent="0.3">
      <c r="A190" s="85">
        <v>174</v>
      </c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84" t="str">
        <f>IFERROR(IF(F190="M",VLOOKUP(K190,Index!O176:Q190,3,FALSE),VLOOKUP(K190,Index!P176:Q190,2,FALSE)),"")</f>
        <v/>
      </c>
    </row>
    <row r="191" spans="1:14" x14ac:dyDescent="0.3">
      <c r="A191" s="85">
        <v>175</v>
      </c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84" t="str">
        <f>IFERROR(IF(F191="M",VLOOKUP(K191,Index!O177:Q191,3,FALSE),VLOOKUP(K191,Index!P177:Q191,2,FALSE)),"")</f>
        <v/>
      </c>
    </row>
    <row r="192" spans="1:14" x14ac:dyDescent="0.3">
      <c r="A192" s="85">
        <v>176</v>
      </c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84" t="str">
        <f>IFERROR(IF(F192="M",VLOOKUP(K192,Index!O178:Q192,3,FALSE),VLOOKUP(K192,Index!P178:Q192,2,FALSE)),"")</f>
        <v/>
      </c>
    </row>
    <row r="193" spans="1:14" x14ac:dyDescent="0.3">
      <c r="A193" s="85">
        <v>177</v>
      </c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84" t="str">
        <f>IFERROR(IF(F193="M",VLOOKUP(K193,Index!O179:Q193,3,FALSE),VLOOKUP(K193,Index!P179:Q193,2,FALSE)),"")</f>
        <v/>
      </c>
    </row>
    <row r="194" spans="1:14" x14ac:dyDescent="0.3">
      <c r="A194" s="85">
        <v>178</v>
      </c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84" t="str">
        <f>IFERROR(IF(F194="M",VLOOKUP(K194,Index!O180:Q194,3,FALSE),VLOOKUP(K194,Index!P180:Q194,2,FALSE)),"")</f>
        <v/>
      </c>
    </row>
    <row r="195" spans="1:14" x14ac:dyDescent="0.3">
      <c r="A195" s="85">
        <v>179</v>
      </c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84" t="str">
        <f>IFERROR(IF(F195="M",VLOOKUP(K195,Index!O181:Q195,3,FALSE),VLOOKUP(K195,Index!P181:Q195,2,FALSE)),"")</f>
        <v/>
      </c>
    </row>
    <row r="196" spans="1:14" x14ac:dyDescent="0.3">
      <c r="A196" s="85">
        <v>180</v>
      </c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84" t="str">
        <f>IFERROR(IF(F196="M",VLOOKUP(K196,Index!O182:Q196,3,FALSE),VLOOKUP(K196,Index!P182:Q196,2,FALSE)),"")</f>
        <v/>
      </c>
    </row>
    <row r="197" spans="1:14" x14ac:dyDescent="0.3">
      <c r="A197" s="85">
        <v>181</v>
      </c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84" t="str">
        <f>IFERROR(IF(F197="M",VLOOKUP(K197,Index!O183:Q197,3,FALSE),VLOOKUP(K197,Index!P183:Q197,2,FALSE)),"")</f>
        <v/>
      </c>
    </row>
    <row r="198" spans="1:14" x14ac:dyDescent="0.3">
      <c r="A198" s="85">
        <v>182</v>
      </c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84" t="str">
        <f>IFERROR(IF(F198="M",VLOOKUP(K198,Index!O184:Q198,3,FALSE),VLOOKUP(K198,Index!P184:Q198,2,FALSE)),"")</f>
        <v/>
      </c>
    </row>
    <row r="199" spans="1:14" x14ac:dyDescent="0.3">
      <c r="A199" s="85">
        <v>183</v>
      </c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84" t="str">
        <f>IFERROR(IF(F199="M",VLOOKUP(K199,Index!O185:Q199,3,FALSE),VLOOKUP(K199,Index!P185:Q199,2,FALSE)),"")</f>
        <v/>
      </c>
    </row>
    <row r="200" spans="1:14" x14ac:dyDescent="0.3">
      <c r="A200" s="85">
        <v>184</v>
      </c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84" t="str">
        <f>IFERROR(IF(F200="M",VLOOKUP(K200,Index!O186:Q200,3,FALSE),VLOOKUP(K200,Index!P186:Q200,2,FALSE)),"")</f>
        <v/>
      </c>
    </row>
    <row r="201" spans="1:14" x14ac:dyDescent="0.3">
      <c r="A201" s="85">
        <v>185</v>
      </c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84" t="str">
        <f>IFERROR(IF(F201="M",VLOOKUP(K201,Index!O187:Q201,3,FALSE),VLOOKUP(K201,Index!P187:Q201,2,FALSE)),"")</f>
        <v/>
      </c>
    </row>
    <row r="202" spans="1:14" x14ac:dyDescent="0.3">
      <c r="A202" s="85">
        <v>186</v>
      </c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84" t="str">
        <f>IFERROR(IF(F202="M",VLOOKUP(K202,Index!O188:Q202,3,FALSE),VLOOKUP(K202,Index!P188:Q202,2,FALSE)),"")</f>
        <v/>
      </c>
    </row>
    <row r="203" spans="1:14" x14ac:dyDescent="0.3">
      <c r="A203" s="85">
        <v>187</v>
      </c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84" t="str">
        <f>IFERROR(IF(F203="M",VLOOKUP(K203,Index!O189:Q203,3,FALSE),VLOOKUP(K203,Index!P189:Q203,2,FALSE)),"")</f>
        <v/>
      </c>
    </row>
    <row r="204" spans="1:14" x14ac:dyDescent="0.3">
      <c r="A204" s="85">
        <v>188</v>
      </c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84" t="str">
        <f>IFERROR(IF(F204="M",VLOOKUP(K204,Index!O190:Q204,3,FALSE),VLOOKUP(K204,Index!P190:Q204,2,FALSE)),"")</f>
        <v/>
      </c>
    </row>
    <row r="205" spans="1:14" x14ac:dyDescent="0.3">
      <c r="A205" s="85">
        <v>189</v>
      </c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84" t="str">
        <f>IFERROR(IF(F205="M",VLOOKUP(K205,Index!O191:Q205,3,FALSE),VLOOKUP(K205,Index!P191:Q205,2,FALSE)),"")</f>
        <v/>
      </c>
    </row>
    <row r="206" spans="1:14" x14ac:dyDescent="0.3">
      <c r="A206" s="85">
        <v>190</v>
      </c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84" t="str">
        <f>IFERROR(IF(F206="M",VLOOKUP(K206,Index!O192:Q206,3,FALSE),VLOOKUP(K206,Index!P192:Q206,2,FALSE)),"")</f>
        <v/>
      </c>
    </row>
    <row r="207" spans="1:14" x14ac:dyDescent="0.3">
      <c r="A207" s="85">
        <v>191</v>
      </c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84" t="str">
        <f>IFERROR(IF(F207="M",VLOOKUP(K207,Index!O193:Q207,3,FALSE),VLOOKUP(K207,Index!P193:Q207,2,FALSE)),"")</f>
        <v/>
      </c>
    </row>
    <row r="208" spans="1:14" x14ac:dyDescent="0.3">
      <c r="A208" s="85">
        <v>192</v>
      </c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84" t="str">
        <f>IFERROR(IF(F208="M",VLOOKUP(K208,Index!O194:Q208,3,FALSE),VLOOKUP(K208,Index!P194:Q208,2,FALSE)),"")</f>
        <v/>
      </c>
    </row>
    <row r="209" spans="1:14" x14ac:dyDescent="0.3">
      <c r="A209" s="85">
        <v>193</v>
      </c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84" t="str">
        <f>IFERROR(IF(F209="M",VLOOKUP(K209,Index!O195:Q209,3,FALSE),VLOOKUP(K209,Index!P195:Q209,2,FALSE)),"")</f>
        <v/>
      </c>
    </row>
    <row r="210" spans="1:14" x14ac:dyDescent="0.3">
      <c r="A210" s="85">
        <v>194</v>
      </c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84" t="str">
        <f>IFERROR(IF(F210="M",VLOOKUP(K210,Index!O196:Q210,3,FALSE),VLOOKUP(K210,Index!P196:Q210,2,FALSE)),"")</f>
        <v/>
      </c>
    </row>
    <row r="211" spans="1:14" x14ac:dyDescent="0.3">
      <c r="A211" s="85">
        <v>195</v>
      </c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84" t="str">
        <f>IFERROR(IF(F211="M",VLOOKUP(K211,Index!O197:Q211,3,FALSE),VLOOKUP(K211,Index!P197:Q211,2,FALSE)),"")</f>
        <v/>
      </c>
    </row>
    <row r="212" spans="1:14" x14ac:dyDescent="0.3">
      <c r="A212" s="85">
        <v>196</v>
      </c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84" t="str">
        <f>IFERROR(IF(F212="M",VLOOKUP(K212,Index!O198:Q212,3,FALSE),VLOOKUP(K212,Index!P198:Q212,2,FALSE)),"")</f>
        <v/>
      </c>
    </row>
    <row r="213" spans="1:14" x14ac:dyDescent="0.3">
      <c r="A213" s="85">
        <v>197</v>
      </c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84" t="str">
        <f>IFERROR(IF(F213="M",VLOOKUP(K213,Index!O199:Q213,3,FALSE),VLOOKUP(K213,Index!P199:Q213,2,FALSE)),"")</f>
        <v/>
      </c>
    </row>
    <row r="214" spans="1:14" x14ac:dyDescent="0.3">
      <c r="A214" s="85">
        <v>198</v>
      </c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84" t="str">
        <f>IFERROR(IF(F214="M",VLOOKUP(K214,Index!O200:Q214,3,FALSE),VLOOKUP(K214,Index!P200:Q214,2,FALSE)),"")</f>
        <v/>
      </c>
    </row>
    <row r="215" spans="1:14" x14ac:dyDescent="0.3">
      <c r="A215" s="85">
        <v>199</v>
      </c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84" t="str">
        <f>IFERROR(IF(F215="M",VLOOKUP(K215,Index!O201:Q215,3,FALSE),VLOOKUP(K215,Index!P201:Q215,2,FALSE)),"")</f>
        <v/>
      </c>
    </row>
    <row r="216" spans="1:14" x14ac:dyDescent="0.3">
      <c r="A216" s="85">
        <v>200</v>
      </c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84" t="str">
        <f>IFERROR(IF(F216="M",VLOOKUP(K216,Index!O202:Q216,3,FALSE),VLOOKUP(K216,Index!P202:Q216,2,FALSE)),"")</f>
        <v/>
      </c>
    </row>
    <row r="217" spans="1:14" x14ac:dyDescent="0.3">
      <c r="A217" s="1"/>
    </row>
  </sheetData>
  <sheetProtection algorithmName="SHA-512" hashValue="R/2IyKOLEkzWwLmpxrNStw2lGZvRBeI9kaMQeGA5H/kolbpm8Zo5R3MSol4LNPmV9tA4Z9mymGH01jI6E4LEvw==" saltValue="o3D0uA5Dy3hT2hkHAOh4Tw==" spinCount="100000" sheet="1" objects="1" scenarios="1" selectLockedCells="1"/>
  <mergeCells count="1">
    <mergeCell ref="B1:F5"/>
  </mergeCells>
  <conditionalFormatting sqref="B17:M216">
    <cfRule type="notContainsBlanks" dxfId="0" priority="2">
      <formula>LEN(TRIM(B17))&gt;0</formula>
    </cfRule>
  </conditionalFormatting>
  <pageMargins left="0.7" right="0.7" top="0.75" bottom="0.75" header="0.3" footer="0.3"/>
  <ignoredErrors>
    <ignoredError sqref="N109:N216 N19 N17:N18 N20:N108" unlockedFormula="1"/>
  </ignoredErrors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EB117C0B-9C04-46E6-AAD7-D8294F222676}">
          <x14:formula1>
            <xm:f>Index!$C$3:$C$4</xm:f>
          </x14:formula1>
          <xm:sqref>D17:D216</xm:sqref>
        </x14:dataValidation>
        <x14:dataValidation type="list" allowBlank="1" showInputMessage="1" showErrorMessage="1" xr:uid="{D41D0019-FDB3-442D-ADE1-7CE45D4DBAD1}">
          <x14:formula1>
            <xm:f>Index!$E$3:$E$5</xm:f>
          </x14:formula1>
          <xm:sqref>E17:E216</xm:sqref>
        </x14:dataValidation>
        <x14:dataValidation type="list" allowBlank="1" showInputMessage="1" showErrorMessage="1" xr:uid="{DFE809BF-2F54-443D-AC15-8C968E53F876}">
          <x14:formula1>
            <xm:f>Index!$G$3:$G$4</xm:f>
          </x14:formula1>
          <xm:sqref>F17:F216</xm:sqref>
        </x14:dataValidation>
        <x14:dataValidation type="list" allowBlank="1" showInputMessage="1" showErrorMessage="1" xr:uid="{ACB3C7A1-9754-4D4C-9913-B7D05E207E5F}">
          <x14:formula1>
            <xm:f>Index!$I$3:$I$6</xm:f>
          </x14:formula1>
          <xm:sqref>J17:J216</xm:sqref>
        </x14:dataValidation>
        <x14:dataValidation type="list" allowBlank="1" showInputMessage="1" showErrorMessage="1" xr:uid="{E3AE2020-8C9C-4C3F-9CCE-09E79E929CDE}">
          <x14:formula1>
            <xm:f>Index!$K$3:$K$7</xm:f>
          </x14:formula1>
          <xm:sqref>L17:L216</xm:sqref>
        </x14:dataValidation>
        <x14:dataValidation type="list" allowBlank="1" showInputMessage="1" showErrorMessage="1" xr:uid="{BFE7F7C8-743D-47D1-819C-53F1E258DC26}">
          <x14:formula1>
            <xm:f>Index!$M$3:$M$4</xm:f>
          </x14:formula1>
          <xm:sqref>M17:M216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4F06A-80D4-4613-9541-BCD381F9F16C}">
  <dimension ref="A1:F12"/>
  <sheetViews>
    <sheetView workbookViewId="0">
      <selection sqref="A1:F12"/>
    </sheetView>
  </sheetViews>
  <sheetFormatPr defaultColWidth="0" defaultRowHeight="14.4" zeroHeight="1" x14ac:dyDescent="0.3"/>
  <cols>
    <col min="1" max="1" width="9.33203125" style="14" customWidth="1"/>
    <col min="2" max="2" width="73.5546875" style="14" customWidth="1"/>
    <col min="3" max="4" width="9.33203125" style="14" customWidth="1"/>
    <col min="5" max="5" width="10.33203125" style="14" customWidth="1"/>
    <col min="6" max="6" width="9.33203125" style="14" customWidth="1"/>
    <col min="7" max="16384" width="9.33203125" style="14" hidden="1"/>
  </cols>
  <sheetData>
    <row r="1" spans="1:6" ht="14.4" customHeight="1" x14ac:dyDescent="0.3">
      <c r="A1" s="1"/>
      <c r="B1" s="119" t="s">
        <v>110</v>
      </c>
      <c r="C1" s="119"/>
      <c r="D1" s="119"/>
      <c r="E1" s="119"/>
      <c r="F1" s="119"/>
    </row>
    <row r="2" spans="1:6" ht="14.4" customHeight="1" x14ac:dyDescent="0.3">
      <c r="A2" s="1"/>
      <c r="B2" s="119"/>
      <c r="C2" s="119"/>
      <c r="D2" s="119"/>
      <c r="E2" s="119"/>
      <c r="F2" s="119"/>
    </row>
    <row r="3" spans="1:6" ht="14.4" customHeight="1" x14ac:dyDescent="0.3">
      <c r="A3" s="1"/>
      <c r="B3" s="119"/>
      <c r="C3" s="119"/>
      <c r="D3" s="119"/>
      <c r="E3" s="119"/>
      <c r="F3" s="119"/>
    </row>
    <row r="4" spans="1:6" ht="14.4" customHeight="1" x14ac:dyDescent="0.3">
      <c r="A4" s="1"/>
      <c r="B4" s="119"/>
      <c r="C4" s="119"/>
      <c r="D4" s="119"/>
      <c r="E4" s="119"/>
      <c r="F4" s="119"/>
    </row>
    <row r="5" spans="1:6" ht="14.4" customHeight="1" x14ac:dyDescent="0.3">
      <c r="A5" s="1"/>
      <c r="B5" s="119"/>
      <c r="C5" s="119"/>
      <c r="D5" s="119"/>
      <c r="E5" s="119"/>
      <c r="F5" s="119"/>
    </row>
    <row r="6" spans="1:6" ht="14.4" customHeight="1" x14ac:dyDescent="0.3">
      <c r="A6" s="1"/>
      <c r="B6" s="119"/>
      <c r="C6" s="119"/>
      <c r="D6" s="119"/>
      <c r="E6" s="119"/>
      <c r="F6" s="119"/>
    </row>
    <row r="7" spans="1:6" ht="14.4" customHeight="1" thickBot="1" x14ac:dyDescent="0.35">
      <c r="A7" s="1"/>
      <c r="B7" s="86"/>
      <c r="C7" s="86"/>
      <c r="D7" s="86"/>
      <c r="E7" s="86"/>
      <c r="F7" s="86"/>
    </row>
    <row r="8" spans="1:6" x14ac:dyDescent="0.3">
      <c r="A8" s="1"/>
      <c r="B8" s="127" t="s">
        <v>112</v>
      </c>
      <c r="C8" s="128"/>
      <c r="D8" s="128"/>
      <c r="E8" s="129"/>
      <c r="F8" s="1"/>
    </row>
    <row r="9" spans="1:6" x14ac:dyDescent="0.3">
      <c r="A9" s="1"/>
      <c r="B9" s="130"/>
      <c r="C9" s="131"/>
      <c r="D9" s="131"/>
      <c r="E9" s="132"/>
      <c r="F9" s="1"/>
    </row>
    <row r="10" spans="1:6" x14ac:dyDescent="0.3">
      <c r="A10" s="1"/>
      <c r="B10" s="130"/>
      <c r="C10" s="131"/>
      <c r="D10" s="131"/>
      <c r="E10" s="132"/>
      <c r="F10" s="1"/>
    </row>
    <row r="11" spans="1:6" ht="15" thickBot="1" x14ac:dyDescent="0.35">
      <c r="A11" s="1"/>
      <c r="B11" s="133"/>
      <c r="C11" s="134"/>
      <c r="D11" s="134"/>
      <c r="E11" s="135"/>
      <c r="F11" s="1"/>
    </row>
    <row r="12" spans="1:6" x14ac:dyDescent="0.3">
      <c r="A12" s="1"/>
      <c r="B12" s="1"/>
      <c r="C12" s="1"/>
      <c r="D12" s="1"/>
      <c r="E12" s="1"/>
      <c r="F12" s="1"/>
    </row>
  </sheetData>
  <sheetProtection algorithmName="SHA-512" hashValue="kMSHCIGvM09MZH8y4Lp1CFzUcm/y4mBELL0WMShMqOS8G/XkPyv/Jn9rgyfv5vCXj1/0vtQ9oOvndXDBSNvwXw==" saltValue="LgqLewhfTmzCZJJzP5reqg==" spinCount="100000" sheet="1" selectLockedCells="1"/>
  <mergeCells count="2">
    <mergeCell ref="B1:F6"/>
    <mergeCell ref="B8:E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8051C-7685-4277-BAB3-0EA0E4094D2F}">
  <dimension ref="C2:Q17"/>
  <sheetViews>
    <sheetView workbookViewId="0">
      <selection activeCell="H14" sqref="H14:H16"/>
    </sheetView>
  </sheetViews>
  <sheetFormatPr defaultColWidth="9.33203125" defaultRowHeight="14.4" x14ac:dyDescent="0.3"/>
  <cols>
    <col min="1" max="2" width="9.33203125" style="1"/>
    <col min="3" max="3" width="16.44140625" style="1" bestFit="1" customWidth="1"/>
    <col min="4" max="4" width="9.33203125" style="1"/>
    <col min="5" max="5" width="27" style="1" bestFit="1" customWidth="1"/>
    <col min="6" max="6" width="9.33203125" style="1"/>
    <col min="7" max="7" width="13.33203125" style="1" bestFit="1" customWidth="1"/>
    <col min="8" max="10" width="9.33203125" style="1"/>
    <col min="11" max="11" width="11.5546875" style="1" bestFit="1" customWidth="1"/>
    <col min="12" max="12" width="9.33203125" style="1"/>
    <col min="13" max="13" width="13.6640625" style="1" bestFit="1" customWidth="1"/>
    <col min="14" max="14" width="9.33203125" style="1"/>
    <col min="15" max="16" width="3" style="1" bestFit="1" customWidth="1"/>
    <col min="17" max="16384" width="9.33203125" style="1"/>
  </cols>
  <sheetData>
    <row r="2" spans="3:17" x14ac:dyDescent="0.3">
      <c r="C2" s="2" t="s">
        <v>70</v>
      </c>
      <c r="E2" s="2" t="s">
        <v>81</v>
      </c>
      <c r="G2" s="2" t="s">
        <v>82</v>
      </c>
      <c r="I2" s="2" t="s">
        <v>54</v>
      </c>
      <c r="K2" s="2" t="s">
        <v>83</v>
      </c>
      <c r="M2" s="9" t="s">
        <v>84</v>
      </c>
      <c r="O2" s="136" t="s">
        <v>85</v>
      </c>
      <c r="P2" s="136"/>
      <c r="Q2" s="136"/>
    </row>
    <row r="3" spans="3:17" x14ac:dyDescent="0.3">
      <c r="C3" s="3" t="s">
        <v>86</v>
      </c>
      <c r="E3" s="3" t="s">
        <v>87</v>
      </c>
      <c r="G3" s="3" t="s">
        <v>88</v>
      </c>
      <c r="I3" s="3">
        <v>1</v>
      </c>
      <c r="K3" s="3" t="s">
        <v>89</v>
      </c>
      <c r="M3" s="10" t="s">
        <v>90</v>
      </c>
      <c r="O3" s="2" t="s">
        <v>88</v>
      </c>
      <c r="P3" s="2" t="s">
        <v>91</v>
      </c>
      <c r="Q3" s="2" t="s">
        <v>92</v>
      </c>
    </row>
    <row r="4" spans="3:17" x14ac:dyDescent="0.3">
      <c r="C4" s="3" t="s">
        <v>93</v>
      </c>
      <c r="E4" s="3" t="s">
        <v>94</v>
      </c>
      <c r="G4" s="3" t="s">
        <v>91</v>
      </c>
      <c r="I4" s="3">
        <v>2</v>
      </c>
      <c r="K4" s="3" t="s">
        <v>95</v>
      </c>
      <c r="M4" s="10" t="s">
        <v>96</v>
      </c>
      <c r="O4" s="11">
        <v>3</v>
      </c>
      <c r="P4" s="11">
        <v>4</v>
      </c>
      <c r="Q4" s="11">
        <v>22.5</v>
      </c>
    </row>
    <row r="5" spans="3:17" x14ac:dyDescent="0.3">
      <c r="E5" s="3" t="s">
        <v>97</v>
      </c>
      <c r="I5" s="3">
        <v>3</v>
      </c>
      <c r="K5" s="3" t="s">
        <v>88</v>
      </c>
      <c r="O5" s="11">
        <v>4</v>
      </c>
      <c r="P5" s="11">
        <v>5</v>
      </c>
      <c r="Q5" s="11">
        <v>23.5</v>
      </c>
    </row>
    <row r="6" spans="3:17" x14ac:dyDescent="0.3">
      <c r="I6" s="3">
        <v>4</v>
      </c>
      <c r="K6" s="3" t="s">
        <v>98</v>
      </c>
      <c r="O6" s="11">
        <v>5</v>
      </c>
      <c r="P6" s="11">
        <v>6</v>
      </c>
      <c r="Q6" s="11">
        <v>23.5</v>
      </c>
    </row>
    <row r="7" spans="3:17" x14ac:dyDescent="0.3">
      <c r="K7" s="3" t="s">
        <v>99</v>
      </c>
      <c r="O7" s="11">
        <v>6</v>
      </c>
      <c r="P7" s="11">
        <v>7</v>
      </c>
      <c r="Q7" s="11">
        <v>24.5</v>
      </c>
    </row>
    <row r="8" spans="3:17" x14ac:dyDescent="0.3">
      <c r="O8" s="11">
        <v>7</v>
      </c>
      <c r="P8" s="11">
        <v>8</v>
      </c>
      <c r="Q8" s="11">
        <v>25.5</v>
      </c>
    </row>
    <row r="9" spans="3:17" x14ac:dyDescent="0.3">
      <c r="O9" s="11">
        <v>8</v>
      </c>
      <c r="P9" s="11">
        <v>9</v>
      </c>
      <c r="Q9" s="11">
        <v>26.5</v>
      </c>
    </row>
    <row r="10" spans="3:17" x14ac:dyDescent="0.3">
      <c r="O10" s="11">
        <v>9</v>
      </c>
      <c r="P10" s="11">
        <v>10</v>
      </c>
      <c r="Q10" s="11">
        <v>27.5</v>
      </c>
    </row>
    <row r="11" spans="3:17" x14ac:dyDescent="0.3">
      <c r="O11" s="11">
        <v>10</v>
      </c>
      <c r="P11" s="11">
        <v>11</v>
      </c>
      <c r="Q11" s="11">
        <v>28.5</v>
      </c>
    </row>
    <row r="12" spans="3:17" x14ac:dyDescent="0.3">
      <c r="O12" s="11">
        <v>11</v>
      </c>
      <c r="P12" s="11">
        <v>12</v>
      </c>
      <c r="Q12" s="11">
        <v>29.5</v>
      </c>
    </row>
    <row r="13" spans="3:17" x14ac:dyDescent="0.3">
      <c r="O13" s="11">
        <v>12</v>
      </c>
      <c r="P13" s="11">
        <v>13</v>
      </c>
      <c r="Q13" s="11">
        <v>30.5</v>
      </c>
    </row>
    <row r="14" spans="3:17" x14ac:dyDescent="0.3">
      <c r="O14" s="11">
        <v>13</v>
      </c>
      <c r="P14" s="11">
        <v>14</v>
      </c>
      <c r="Q14" s="11">
        <v>31</v>
      </c>
    </row>
    <row r="15" spans="3:17" x14ac:dyDescent="0.3">
      <c r="O15" s="11">
        <v>14</v>
      </c>
      <c r="P15" s="11"/>
      <c r="Q15" s="11">
        <v>32</v>
      </c>
    </row>
    <row r="16" spans="3:17" x14ac:dyDescent="0.3">
      <c r="O16" s="11">
        <v>15</v>
      </c>
      <c r="P16" s="11"/>
      <c r="Q16" s="11">
        <v>33</v>
      </c>
    </row>
    <row r="17" spans="15:17" x14ac:dyDescent="0.3">
      <c r="O17" s="11">
        <v>16</v>
      </c>
      <c r="P17" s="11"/>
      <c r="Q17" s="11">
        <v>34</v>
      </c>
    </row>
  </sheetData>
  <sheetProtection algorithmName="SHA-512" hashValue="5U7DcR10o6zlyElSBeV1aIZEt9SSe9B7aGfH8Ld13DdAW3UYc9XA5T41K+43vA4jcGSIFJJecSagGSDseyn90A==" saltValue="TdACwzC/2S5CsI1EUkIGiA==" spinCount="100000" sheet="1" objects="1" scenarios="1"/>
  <mergeCells count="1">
    <mergeCell ref="O2:Q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7AF2615FC6574BADF12A86AD21DA44" ma:contentTypeVersion="15" ma:contentTypeDescription="Create a new document." ma:contentTypeScope="" ma:versionID="665483763567f4f47cec097a63d6e58b">
  <xsd:schema xmlns:xsd="http://www.w3.org/2001/XMLSchema" xmlns:xs="http://www.w3.org/2001/XMLSchema" xmlns:p="http://schemas.microsoft.com/office/2006/metadata/properties" xmlns:ns2="5e511265-db01-4032-bb66-178f05202037" xmlns:ns3="75b03b90-df95-43bb-bae0-6738070ebae8" targetNamespace="http://schemas.microsoft.com/office/2006/metadata/properties" ma:root="true" ma:fieldsID="b074d42b20ee56d91d12477235426c7f" ns2:_="" ns3:_="">
    <xsd:import namespace="5e511265-db01-4032-bb66-178f05202037"/>
    <xsd:import namespace="75b03b90-df95-43bb-bae0-6738070eba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511265-db01-4032-bb66-178f052020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6be5799-731c-41b8-8b27-3413c7ceba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b03b90-df95-43bb-bae0-6738070ebae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0c99323-8098-4414-bb98-aa3dc82e5558}" ma:internalName="TaxCatchAll" ma:showField="CatchAllData" ma:web="75b03b90-df95-43bb-bae0-6738070eba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91E62B-2FE0-447A-A9C6-F84DBA1B5A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511265-db01-4032-bb66-178f05202037"/>
    <ds:schemaRef ds:uri="75b03b90-df95-43bb-bae0-6738070eba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4A26DB-8587-427E-AA72-FE7447DC70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Info for Group Sales</vt:lpstr>
      <vt:lpstr>Ticket Information</vt:lpstr>
      <vt:lpstr>Lesson Information</vt:lpstr>
      <vt:lpstr>Rental Information</vt:lpstr>
      <vt:lpstr>Food and Beverage Information</vt:lpstr>
      <vt:lpstr>Index</vt:lpstr>
      <vt:lpstr>'Ticket Information'!Print_Area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Group Sales</dc:creator>
  <cp:keywords/>
  <dc:description/>
  <cp:lastModifiedBy>Megan Halsall</cp:lastModifiedBy>
  <cp:revision/>
  <cp:lastPrinted>2024-08-19T16:59:10Z</cp:lastPrinted>
  <dcterms:created xsi:type="dcterms:W3CDTF">2024-02-18T15:07:28Z</dcterms:created>
  <dcterms:modified xsi:type="dcterms:W3CDTF">2024-09-16T16:55:44Z</dcterms:modified>
  <cp:category/>
  <cp:contentStatus/>
</cp:coreProperties>
</file>