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sijtac.sharepoint.com/sites/GroupSales/Shared Documents/General/Groups 2025-2026/2025-2026 Group Bookings/Domestic Groups - School &amp; Youth/Domestic Initial Email attachments/"/>
    </mc:Choice>
  </mc:AlternateContent>
  <xr:revisionPtr revIDLastSave="934" documentId="14_{158C0844-A6BE-4D0D-ACF9-B6D65EF2A45F}" xr6:coauthVersionLast="47" xr6:coauthVersionMax="47" xr10:uidLastSave="{24B0FFF3-CB68-4CF2-B358-F7944E775CCA}"/>
  <bookViews>
    <workbookView xWindow="-120" yWindow="-120" windowWidth="29040" windowHeight="15720" firstSheet="1" activeTab="1" xr2:uid="{CF17DC96-5019-4C4D-9AF6-20E4F7F57246}"/>
  </bookViews>
  <sheets>
    <sheet name="Summary for Manifest" sheetId="7" state="hidden" r:id="rId1"/>
    <sheet name="Ticket Information" sheetId="1" r:id="rId2"/>
    <sheet name="Lesson Information" sheetId="5" r:id="rId3"/>
    <sheet name="Rental Information" sheetId="2" r:id="rId4"/>
    <sheet name="Food and Beverage Information" sheetId="3" r:id="rId5"/>
    <sheet name="Index" sheetId="6" state="hidden" r:id="rId6"/>
  </sheets>
  <definedNames>
    <definedName name="_xlnm._FilterDatabase" localSheetId="2" hidden="1">'Lesson Information'!$B$2:$F$12</definedName>
    <definedName name="_xlnm.Print_Area" localSheetId="3">'Rental Information'!$B$17:$K$219</definedName>
    <definedName name="_xlnm.Print_Area" localSheetId="1">'Ticket Information'!$A$1:$G$78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C13" i="2"/>
  <c r="E71" i="1"/>
  <c r="D71" i="1"/>
  <c r="C71" i="1"/>
  <c r="B71" i="1"/>
  <c r="B72" i="1" s="1"/>
  <c r="B18" i="5"/>
  <c r="B15" i="2" l="1"/>
  <c r="B14" i="2"/>
  <c r="F31" i="1"/>
  <c r="F32" i="1"/>
  <c r="F30" i="1"/>
  <c r="F61" i="1"/>
  <c r="C59" i="1"/>
  <c r="F59" i="1" s="1"/>
  <c r="F58" i="1"/>
  <c r="C50" i="1"/>
  <c r="D50" i="1" s="1"/>
  <c r="F45" i="1"/>
  <c r="F44" i="1"/>
  <c r="F41" i="1"/>
  <c r="F40" i="1"/>
  <c r="F36" i="1"/>
  <c r="F35" i="1"/>
  <c r="C55" i="1"/>
  <c r="C66" i="1"/>
  <c r="C67" i="1" s="1"/>
  <c r="F54" i="1"/>
  <c r="E50" i="1" l="1"/>
  <c r="D68" i="1" s="1"/>
  <c r="D62" i="1"/>
  <c r="F60" i="1"/>
  <c r="C65" i="1"/>
  <c r="F50" i="1" l="1"/>
  <c r="F4" i="7"/>
  <c r="E4" i="7"/>
  <c r="D4" i="7"/>
  <c r="F55" i="1"/>
  <c r="F67" i="1"/>
  <c r="F66" i="1"/>
  <c r="F65" i="1"/>
  <c r="F64" i="1"/>
  <c r="F43" i="1" l="1"/>
  <c r="F39" i="1"/>
  <c r="F34" i="1"/>
  <c r="F71" i="1" s="1"/>
  <c r="D72" i="1" l="1"/>
  <c r="G4" i="7"/>
</calcChain>
</file>

<file path=xl/sharedStrings.xml><?xml version="1.0" encoding="utf-8"?>
<sst xmlns="http://schemas.openxmlformats.org/spreadsheetml/2006/main" count="173" uniqueCount="140">
  <si>
    <t>Number of Students Renting</t>
  </si>
  <si>
    <t>Number of Students non-renting</t>
  </si>
  <si>
    <t>Number of Chaperones Renting</t>
  </si>
  <si>
    <t>Number of Chaperones Non-Renting</t>
  </si>
  <si>
    <t>MARMOT BASIN SCHOOL/YOUTH GROUP RESERVATION FORM 2025-26</t>
  </si>
  <si>
    <t>Group Name:</t>
  </si>
  <si>
    <t>Contact Email:</t>
  </si>
  <si>
    <t>Contact Person:</t>
  </si>
  <si>
    <t>Contact Phone Number:</t>
  </si>
  <si>
    <t>City/Town:</t>
  </si>
  <si>
    <t xml:space="preserve">Province: </t>
  </si>
  <si>
    <t>Date of Arrival:</t>
  </si>
  <si>
    <t>Time of Arrival on 1st Day:</t>
  </si>
  <si>
    <t>Date(s) of Departure:</t>
  </si>
  <si>
    <t>Number of days skiing:</t>
  </si>
  <si>
    <t>Lessons required (YES/NO)</t>
  </si>
  <si>
    <t xml:space="preserve">Number of students taking a lesson: </t>
  </si>
  <si>
    <t>(If YES please fill out 'lesson information' tab)</t>
  </si>
  <si>
    <t>Lift Ticket Requirements</t>
  </si>
  <si>
    <r>
      <rPr>
        <b/>
        <sz val="11"/>
        <color theme="1"/>
        <rFont val="Aptos Narrow"/>
        <family val="2"/>
      </rPr>
      <t>•</t>
    </r>
    <r>
      <rPr>
        <b/>
        <sz val="9.9"/>
        <color theme="1"/>
        <rFont val="Calibri"/>
        <family val="2"/>
      </rPr>
      <t xml:space="preserve"> Your group must have a minimum of 10 youth each day to qualify for the rate.</t>
    </r>
  </si>
  <si>
    <r>
      <rPr>
        <b/>
        <sz val="11"/>
        <color theme="1"/>
        <rFont val="Aptos Narrow"/>
        <family val="2"/>
      </rPr>
      <t>•</t>
    </r>
    <r>
      <rPr>
        <b/>
        <sz val="9.9"/>
        <color theme="1"/>
        <rFont val="Calibri"/>
        <family val="2"/>
      </rPr>
      <t xml:space="preserve"> Bookings are subject to availability. </t>
    </r>
  </si>
  <si>
    <r>
      <rPr>
        <b/>
        <sz val="11"/>
        <color theme="1"/>
        <rFont val="Aptos Narrow"/>
        <family val="2"/>
      </rPr>
      <t>•</t>
    </r>
    <r>
      <rPr>
        <b/>
        <sz val="9.9"/>
        <color theme="1"/>
        <rFont val="Calibri"/>
        <family val="2"/>
      </rPr>
      <t xml:space="preserve"> All relevant forms must be completed and sent to groups@skimarmot.com 14 days prior to the groups arrival. </t>
    </r>
  </si>
  <si>
    <r>
      <rPr>
        <b/>
        <sz val="11"/>
        <color theme="1"/>
        <rFont val="Aptos Narrow"/>
        <family val="2"/>
      </rPr>
      <t>•</t>
    </r>
    <r>
      <rPr>
        <b/>
        <sz val="9.9"/>
        <color theme="1"/>
        <rFont val="Calibri"/>
        <family val="2"/>
      </rPr>
      <t xml:space="preserve"> One complimentary Chaperone/Adult Ticket (rentals not included) per 10 paid youth. Up to a maximum of two complimentary tickets.</t>
    </r>
  </si>
  <si>
    <r>
      <rPr>
        <b/>
        <sz val="11"/>
        <color theme="1"/>
        <rFont val="Aptos Narrow"/>
        <family val="2"/>
      </rPr>
      <t>•</t>
    </r>
    <r>
      <rPr>
        <b/>
        <sz val="9.9"/>
        <color theme="1"/>
        <rFont val="Calibri"/>
        <family val="2"/>
      </rPr>
      <t xml:space="preserve"> Additional chaperones pay youth rate at a 1:5 paid youth ratio (Excluding 20 students covered in the complimentary tickets). E.g a group with 30 students, will get 2 complimentary chaperone tickets, plus 2 tickets at the youth rate. Rentals &amp; lessons not included.</t>
    </r>
  </si>
  <si>
    <r>
      <rPr>
        <b/>
        <sz val="10"/>
        <color theme="1"/>
        <rFont val="Aptos Narrow"/>
        <family val="2"/>
      </rPr>
      <t>•</t>
    </r>
    <r>
      <rPr>
        <b/>
        <sz val="10"/>
        <color theme="1"/>
        <rFont val="Calibri"/>
        <family val="2"/>
        <scheme val="minor"/>
      </rPr>
      <t>Additional adults beyond the 1:5 ratio will receive regular lift rate, with 20% off. Rentals and lessons not included.</t>
    </r>
  </si>
  <si>
    <r>
      <rPr>
        <b/>
        <sz val="10"/>
        <color theme="1"/>
        <rFont val="Aptos Narrow"/>
        <family val="2"/>
      </rPr>
      <t>•</t>
    </r>
    <r>
      <rPr>
        <b/>
        <sz val="10"/>
        <color theme="1"/>
        <rFont val="Calibri"/>
        <family val="2"/>
      </rPr>
      <t xml:space="preserve"> Chaperone lift tickets will not released until all rental waivers have been signed for all students (if applicable).</t>
    </r>
  </si>
  <si>
    <t>Price (Incl. GST)</t>
  </si>
  <si>
    <t>Number of Students</t>
  </si>
  <si>
    <t>Total Price (Incl. GST)</t>
  </si>
  <si>
    <t>1 Day Lift &amp; 1 Hour Lesson</t>
  </si>
  <si>
    <t>1 Day Lift &amp; 2 Hour Lesson</t>
  </si>
  <si>
    <t>1 Day Lift &amp; 3 Hour Lesson</t>
  </si>
  <si>
    <t>2 Day Lift &amp; 1 Hour Lesson</t>
  </si>
  <si>
    <t>2 Day Lift &amp; 2 Hour Lesson</t>
  </si>
  <si>
    <r>
      <t xml:space="preserve">1/2 Day add on </t>
    </r>
    <r>
      <rPr>
        <sz val="10"/>
        <color theme="1"/>
        <rFont val="Calibri"/>
        <family val="2"/>
        <scheme val="minor"/>
      </rPr>
      <t>(must package with full day)</t>
    </r>
  </si>
  <si>
    <t>Youth Tickets WITH Rentals</t>
  </si>
  <si>
    <t>1 Day Lift, Rental &amp; 1 Hour Lesson</t>
  </si>
  <si>
    <t>1 Day Lift, Rental &amp; 2 Hour Lesson</t>
  </si>
  <si>
    <t>1 Day Lift, Rental &amp; 3 Hour Lesson</t>
  </si>
  <si>
    <t>2 Day Lift, Rental &amp; 1 Hour Lesson</t>
  </si>
  <si>
    <t>2 Day Lift, Rental &amp; 2 Hour Lesson</t>
  </si>
  <si>
    <t>Complimentary Chaperone</t>
  </si>
  <si>
    <t>Number of Adults</t>
  </si>
  <si>
    <t>Additional Adult Rate</t>
  </si>
  <si>
    <t>1 Day Lift Ticket</t>
  </si>
  <si>
    <t>2 Day Lift Ticket</t>
  </si>
  <si>
    <t>Total Number of Students</t>
  </si>
  <si>
    <t>Total Number of Adults/Chaperone</t>
  </si>
  <si>
    <t>Total Cost (Incl. GST)</t>
  </si>
  <si>
    <t>Comments</t>
  </si>
  <si>
    <t>MARMOT BASIN LESSON INFORMATION 25/26 Season</t>
  </si>
  <si>
    <t>Time of Arrival on First Day:</t>
  </si>
  <si>
    <t>Requested Lesson Time on First Day:</t>
  </si>
  <si>
    <r>
      <t>Time of Arrival on Second Day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b/>
        <i/>
        <sz val="9"/>
        <color theme="1"/>
        <rFont val="Calibri"/>
        <family val="2"/>
        <scheme val="minor"/>
      </rPr>
      <t>(If Applicable)</t>
    </r>
    <r>
      <rPr>
        <b/>
        <i/>
        <sz val="10"/>
        <color theme="1"/>
        <rFont val="Calibri"/>
        <family val="2"/>
        <scheme val="minor"/>
      </rPr>
      <t xml:space="preserve">: </t>
    </r>
  </si>
  <si>
    <r>
      <t>Requested Lesson Time on Second Day</t>
    </r>
    <r>
      <rPr>
        <b/>
        <i/>
        <sz val="9"/>
        <color theme="1"/>
        <rFont val="Calibri"/>
        <family val="2"/>
        <scheme val="minor"/>
      </rPr>
      <t xml:space="preserve"> (If Applicable)</t>
    </r>
    <r>
      <rPr>
        <b/>
        <sz val="9"/>
        <color theme="1"/>
        <rFont val="Calibri"/>
        <family val="2"/>
        <scheme val="minor"/>
      </rPr>
      <t xml:space="preserve"> :</t>
    </r>
  </si>
  <si>
    <t>*We advise arriving 1 hour prior to lesson start time to check in and collect rental gear or allow students to change*</t>
  </si>
  <si>
    <t>SKI</t>
  </si>
  <si>
    <t>Ability</t>
  </si>
  <si>
    <r>
      <rPr>
        <b/>
        <sz val="11"/>
        <color theme="1"/>
        <rFont val="Calibri"/>
        <family val="2"/>
        <scheme val="minor"/>
      </rPr>
      <t>2) NOVICE (Green)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Some experience, able to link turns 
on novice terrain (has ridden a chairlift before)</t>
    </r>
  </si>
  <si>
    <r>
      <rPr>
        <b/>
        <sz val="11"/>
        <color theme="1"/>
        <rFont val="Calibri"/>
        <family val="2"/>
        <scheme val="minor"/>
      </rPr>
      <t>3) INTERMEDIATE (Blue)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Linking turns and ability to 
control speed on 
intermediate terrain</t>
    </r>
  </si>
  <si>
    <r>
      <rPr>
        <b/>
        <sz val="11"/>
        <color theme="1"/>
        <rFont val="Calibri"/>
        <family val="2"/>
        <scheme val="minor"/>
      </rPr>
      <t>4) ADVANCED/EXPERT</t>
    </r>
    <r>
      <rPr>
        <sz val="11"/>
        <color theme="1"/>
        <rFont val="Calibri"/>
        <family val="2"/>
        <scheme val="minor"/>
      </rPr>
      <t xml:space="preserve"> 
Confident getting down advanced/expert terrain</t>
    </r>
  </si>
  <si>
    <t>SNOWBOARD</t>
  </si>
  <si>
    <t>MARMOT BASIN RENTAL INFORMATION 25/26 SEASON</t>
  </si>
  <si>
    <t>Ability Levels</t>
  </si>
  <si>
    <t>Description</t>
  </si>
  <si>
    <t>1)</t>
  </si>
  <si>
    <t>2)</t>
  </si>
  <si>
    <t>Beginner/Cautious Skiing</t>
  </si>
  <si>
    <t>3)</t>
  </si>
  <si>
    <t>Intermediate/Moderate Skiing</t>
  </si>
  <si>
    <t>Advanced/Aggressive Skiing</t>
  </si>
  <si>
    <t>Total number renting</t>
  </si>
  <si>
    <t>First Name</t>
  </si>
  <si>
    <t>Last Name</t>
  </si>
  <si>
    <t>Ski or Snowboard</t>
  </si>
  <si>
    <t>SCHOOL &amp; YOUTH GROUP FOOD OPTIONS 24/25 SEASON</t>
  </si>
  <si>
    <r>
      <t xml:space="preserve">For Breakfast &amp; Lunch options please contact the group sales team at </t>
    </r>
    <r>
      <rPr>
        <b/>
        <sz val="11"/>
        <color theme="1"/>
        <rFont val="Calibri"/>
        <family val="2"/>
        <scheme val="minor"/>
      </rPr>
      <t>groups@skimarmot.com</t>
    </r>
    <r>
      <rPr>
        <sz val="11"/>
        <color theme="1"/>
        <rFont val="Calibri"/>
        <family val="2"/>
        <scheme val="minor"/>
      </rPr>
      <t xml:space="preserve"> when submitting the intial lift ticket information sheet.</t>
    </r>
  </si>
  <si>
    <t>Rentals Required</t>
  </si>
  <si>
    <t>Male/Female</t>
  </si>
  <si>
    <t>Helmet Size</t>
  </si>
  <si>
    <t>Snowboarding</t>
  </si>
  <si>
    <t>Shoe Size</t>
  </si>
  <si>
    <t>Ski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</si>
  <si>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Full Set of Rentals</t>
    </r>
  </si>
  <si>
    <t>M</t>
  </si>
  <si>
    <t>XS</t>
  </si>
  <si>
    <t>R</t>
  </si>
  <si>
    <t>F</t>
  </si>
  <si>
    <t>Boot Size</t>
  </si>
  <si>
    <t>Snowboard</t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</si>
  <si>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Ski or Snowboard Only</t>
    </r>
  </si>
  <si>
    <t>S</t>
  </si>
  <si>
    <t>G</t>
  </si>
  <si>
    <r>
      <rPr>
        <b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Boots Only</t>
    </r>
  </si>
  <si>
    <t>L</t>
  </si>
  <si>
    <t>XL</t>
  </si>
  <si>
    <t>(We advise arriving 1 hour prior to lesson start time to check in, collect lift tickets, change in rental gear)</t>
  </si>
  <si>
    <t>Chaperone Rentals - 1 Day</t>
  </si>
  <si>
    <t>Chaperone Rentals - 2 Days</t>
  </si>
  <si>
    <t>Total number of students attending:</t>
  </si>
  <si>
    <t>Total number of adults attending:</t>
  </si>
  <si>
    <t>Complimentary</t>
  </si>
  <si>
    <t>Adult at Youth Rate</t>
  </si>
  <si>
    <t>ADULT TICKETS</t>
  </si>
  <si>
    <t>Total</t>
  </si>
  <si>
    <t>Maximum number of Adult Tickets:</t>
  </si>
  <si>
    <t xml:space="preserve">Complimentary Chaperone Ticket </t>
  </si>
  <si>
    <r>
      <t>1 Day Lift Ticket</t>
    </r>
    <r>
      <rPr>
        <b/>
        <sz val="11"/>
        <color theme="1"/>
        <rFont val="Calibri"/>
        <family val="2"/>
        <scheme val="minor"/>
      </rPr>
      <t xml:space="preserve"> &amp; Rentals</t>
    </r>
  </si>
  <si>
    <r>
      <t xml:space="preserve">2 Day Lift Ticket </t>
    </r>
    <r>
      <rPr>
        <b/>
        <sz val="11"/>
        <color theme="1"/>
        <rFont val="Calibri"/>
        <family val="2"/>
        <scheme val="minor"/>
      </rPr>
      <t>&amp; Rentals</t>
    </r>
  </si>
  <si>
    <t>YOUTH TICKETS</t>
  </si>
  <si>
    <t>Youth Tickets NO Rentals</t>
  </si>
  <si>
    <t>NB)</t>
  </si>
  <si>
    <t>1) Full Set of Rentals</t>
  </si>
  <si>
    <t>2) Ski or Snowboard ONLY</t>
  </si>
  <si>
    <t>3) Boots ONLY</t>
  </si>
  <si>
    <t>4) Helmet ONLY</t>
  </si>
  <si>
    <t>Helmet</t>
  </si>
  <si>
    <t>Skis/Snowboard, Boots, Helmet (+Poles)</t>
  </si>
  <si>
    <r>
      <rPr>
        <b/>
        <sz val="11"/>
        <color theme="1"/>
        <rFont val="Calibri"/>
        <family val="2"/>
        <scheme val="minor"/>
      </rPr>
      <t>Male/Female at birth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(For equipment setup)</t>
    </r>
  </si>
  <si>
    <r>
      <rPr>
        <b/>
        <sz val="11"/>
        <color theme="1"/>
        <rFont val="Calibri"/>
        <family val="2"/>
        <scheme val="minor"/>
      </rPr>
      <t>Rentals Required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(Use Key Above)</t>
    </r>
  </si>
  <si>
    <r>
      <rPr>
        <b/>
        <sz val="11"/>
        <color theme="1"/>
        <rFont val="Calibri"/>
        <family val="2"/>
        <scheme val="minor"/>
      </rPr>
      <t xml:space="preserve">Age   </t>
    </r>
    <r>
      <rPr>
        <sz val="11"/>
        <color theme="1"/>
        <rFont val="Calibri"/>
        <family val="2"/>
        <scheme val="minor"/>
      </rPr>
      <t xml:space="preserve">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   (Upon Arrival)</t>
    </r>
  </si>
  <si>
    <r>
      <t xml:space="preserve">Date of Birth  </t>
    </r>
    <r>
      <rPr>
        <i/>
        <sz val="11"/>
        <color theme="1"/>
        <rFont val="Calibri"/>
        <family val="2"/>
        <scheme val="minor"/>
      </rPr>
      <t>(MM/DD/YYYY)</t>
    </r>
  </si>
  <si>
    <r>
      <rPr>
        <b/>
        <sz val="11"/>
        <color theme="1"/>
        <rFont val="Calibri"/>
        <family val="2"/>
        <scheme val="minor"/>
      </rPr>
      <t>Weight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(LB/KG)</t>
    </r>
  </si>
  <si>
    <r>
      <rPr>
        <b/>
        <sz val="11"/>
        <color theme="1"/>
        <rFont val="Calibri"/>
        <family val="2"/>
        <scheme val="minor"/>
      </rPr>
      <t>Height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(FT/CM)</t>
    </r>
  </si>
  <si>
    <r>
      <rPr>
        <b/>
        <sz val="11"/>
        <color theme="1"/>
        <rFont val="Calibri"/>
        <family val="2"/>
        <scheme val="minor"/>
      </rPr>
      <t>Shoe Size</t>
    </r>
    <r>
      <rPr>
        <i/>
        <sz val="11"/>
        <color theme="1"/>
        <rFont val="Calibri"/>
        <family val="2"/>
        <scheme val="minor"/>
      </rPr>
      <t xml:space="preserve"> (US)</t>
    </r>
  </si>
  <si>
    <r>
      <rPr>
        <b/>
        <sz val="11"/>
        <color theme="1"/>
        <rFont val="Calibri"/>
        <family val="2"/>
        <scheme val="minor"/>
      </rPr>
      <t>Helmet Size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(XS, S/M, L/XL)</t>
    </r>
  </si>
  <si>
    <r>
      <rPr>
        <b/>
        <sz val="11"/>
        <color theme="1"/>
        <rFont val="Calibri"/>
        <family val="2"/>
        <scheme val="minor"/>
      </rPr>
      <t>IF Snowboarding:</t>
    </r>
    <r>
      <rPr>
        <sz val="11"/>
        <color theme="1"/>
        <rFont val="Calibri"/>
        <family val="2"/>
        <scheme val="minor"/>
      </rPr>
      <t xml:space="preserve"> Regular or Goofy </t>
    </r>
    <r>
      <rPr>
        <i/>
        <sz val="11"/>
        <color theme="1"/>
        <rFont val="Calibri"/>
        <family val="2"/>
        <scheme val="minor"/>
      </rPr>
      <t>(R/G)</t>
    </r>
  </si>
  <si>
    <t>Skis/Snowboard &amp; Helmet</t>
  </si>
  <si>
    <t>Ski/Snowboard Boots &amp; Helmet</t>
  </si>
  <si>
    <r>
      <rPr>
        <b/>
        <sz val="11"/>
        <color theme="1"/>
        <rFont val="Calibri"/>
        <family val="2"/>
        <scheme val="minor"/>
      </rPr>
      <t xml:space="preserve">Ability Level 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(Use Key Above)</t>
    </r>
  </si>
  <si>
    <t>Never Skied/Snowboarded Before</t>
  </si>
  <si>
    <r>
      <rPr>
        <b/>
        <sz val="11"/>
        <color theme="1"/>
        <rFont val="Calibri"/>
        <family val="2"/>
        <scheme val="minor"/>
      </rPr>
      <t>EXTRA INFORMATION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See key above</t>
    </r>
  </si>
  <si>
    <r>
      <t xml:space="preserve">Height, Weight, Shoe Size (&amp; Helmet Size - </t>
    </r>
    <r>
      <rPr>
        <i/>
        <sz val="11"/>
        <color theme="1"/>
        <rFont val="Calibri"/>
        <family val="2"/>
        <scheme val="minor"/>
      </rPr>
      <t>if required</t>
    </r>
    <r>
      <rPr>
        <sz val="11"/>
        <color theme="1"/>
        <rFont val="Calibri"/>
        <family val="2"/>
        <scheme val="minor"/>
      </rPr>
      <t>)</t>
    </r>
  </si>
  <si>
    <r>
      <t xml:space="preserve">Shoe Size (&amp; Helmet Size - </t>
    </r>
    <r>
      <rPr>
        <i/>
        <sz val="11"/>
        <color theme="1"/>
        <rFont val="Calibri"/>
        <family val="2"/>
        <scheme val="minor"/>
      </rPr>
      <t>if required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</si>
  <si>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COMPULSORY INFORMATION</t>
    </r>
    <r>
      <rPr>
        <sz val="11"/>
        <color theme="1"/>
        <rFont val="Calibri"/>
        <family val="2"/>
        <scheme val="minor"/>
      </rPr>
      <t xml:space="preserve"> -</t>
    </r>
    <r>
      <rPr>
        <i/>
        <sz val="11"/>
        <color theme="1"/>
        <rFont val="Calibri"/>
        <family val="2"/>
        <scheme val="minor"/>
      </rPr>
      <t xml:space="preserve"> Please fill out </t>
    </r>
    <r>
      <rPr>
        <b/>
        <i/>
        <sz val="11"/>
        <color theme="1"/>
        <rFont val="Calibri"/>
        <family val="2"/>
        <scheme val="minor"/>
      </rPr>
      <t>all</t>
    </r>
    <r>
      <rPr>
        <i/>
        <sz val="11"/>
        <color theme="1"/>
        <rFont val="Calibri"/>
        <family val="2"/>
        <scheme val="minor"/>
      </rPr>
      <t xml:space="preserve"> columns below - for </t>
    </r>
    <r>
      <rPr>
        <b/>
        <i/>
        <sz val="11"/>
        <color theme="1"/>
        <rFont val="Calibri"/>
        <family val="2"/>
        <scheme val="minor"/>
      </rPr>
      <t>any</t>
    </r>
    <r>
      <rPr>
        <i/>
        <sz val="11"/>
        <color theme="1"/>
        <rFont val="Calibri"/>
        <family val="2"/>
        <scheme val="minor"/>
      </rPr>
      <t xml:space="preserve"> type of rentals - or request cannot be fulfilled.</t>
    </r>
  </si>
  <si>
    <r>
      <t xml:space="preserve">Extra Information Requirements </t>
    </r>
    <r>
      <rPr>
        <sz val="11"/>
        <color theme="1"/>
        <rFont val="Calibri"/>
        <family val="2"/>
        <scheme val="minor"/>
      </rPr>
      <t>- needed to complete order</t>
    </r>
  </si>
  <si>
    <r>
      <rPr>
        <b/>
        <sz val="11"/>
        <color theme="1"/>
        <rFont val="Calibri"/>
        <family val="2"/>
        <scheme val="minor"/>
      </rPr>
      <t xml:space="preserve">1) FIRST-TIMER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Absolutely never skied before</t>
    </r>
  </si>
  <si>
    <r>
      <rPr>
        <b/>
        <sz val="11"/>
        <color theme="1"/>
        <rFont val="Calibri"/>
        <family val="2"/>
        <scheme val="minor"/>
      </rPr>
      <t xml:space="preserve">1) FIRST-TIMER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Absolutely never snowboarded before</t>
    </r>
  </si>
  <si>
    <t>Total Number of Students Renting</t>
  </si>
  <si>
    <t>Total Number of Adult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</si>
</sst>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9.9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ptos Narrow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3" borderId="0" xfId="0" applyFill="1"/>
    <xf numFmtId="0" fontId="2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 applyProtection="1">
      <alignment wrapText="1"/>
      <protection locked="0"/>
    </xf>
    <xf numFmtId="0" fontId="2" fillId="3" borderId="2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Protection="1">
      <protection locked="0"/>
    </xf>
    <xf numFmtId="0" fontId="14" fillId="3" borderId="0" xfId="0" applyFont="1" applyFill="1" applyProtection="1">
      <protection locked="0"/>
    </xf>
    <xf numFmtId="0" fontId="14" fillId="3" borderId="0" xfId="0" quotePrefix="1" applyFont="1" applyFill="1" applyAlignment="1" applyProtection="1">
      <alignment horizontal="left" wrapText="1"/>
      <protection locked="0"/>
    </xf>
    <xf numFmtId="0" fontId="14" fillId="3" borderId="0" xfId="0" quotePrefix="1" applyFont="1" applyFill="1" applyAlignment="1" applyProtection="1">
      <alignment wrapText="1"/>
      <protection locked="0"/>
    </xf>
    <xf numFmtId="0" fontId="7" fillId="3" borderId="0" xfId="0" quotePrefix="1" applyFont="1" applyFill="1" applyProtection="1">
      <protection locked="0"/>
    </xf>
    <xf numFmtId="0" fontId="7" fillId="3" borderId="8" xfId="0" quotePrefix="1" applyFont="1" applyFill="1" applyBorder="1" applyProtection="1">
      <protection locked="0"/>
    </xf>
    <xf numFmtId="44" fontId="1" fillId="3" borderId="1" xfId="1" applyFont="1" applyFill="1" applyBorder="1" applyAlignment="1" applyProtection="1">
      <alignment horizontal="left"/>
    </xf>
    <xf numFmtId="44" fontId="0" fillId="3" borderId="1" xfId="1" applyFont="1" applyFill="1" applyBorder="1" applyAlignment="1" applyProtection="1">
      <alignment horizontal="left"/>
    </xf>
    <xf numFmtId="44" fontId="0" fillId="3" borderId="1" xfId="1" applyFont="1" applyFill="1" applyBorder="1" applyProtection="1"/>
    <xf numFmtId="44" fontId="0" fillId="3" borderId="0" xfId="1" applyFont="1" applyFill="1" applyBorder="1" applyProtection="1"/>
    <xf numFmtId="44" fontId="0" fillId="3" borderId="1" xfId="1" applyFont="1" applyFill="1" applyBorder="1" applyAlignment="1" applyProtection="1">
      <alignment horizontal="right"/>
    </xf>
    <xf numFmtId="0" fontId="23" fillId="3" borderId="0" xfId="0" applyFont="1" applyFill="1" applyAlignment="1">
      <alignment horizontal="center" vertical="center"/>
    </xf>
    <xf numFmtId="44" fontId="0" fillId="3" borderId="0" xfId="1" applyFont="1" applyFill="1" applyBorder="1" applyAlignment="1" applyProtection="1">
      <alignment horizontal="left"/>
    </xf>
    <xf numFmtId="44" fontId="0" fillId="3" borderId="0" xfId="1" applyFont="1" applyFill="1" applyBorder="1" applyAlignment="1" applyProtection="1">
      <alignment horizontal="right"/>
    </xf>
    <xf numFmtId="0" fontId="2" fillId="3" borderId="1" xfId="0" applyFont="1" applyFill="1" applyBorder="1" applyAlignment="1">
      <alignment horizontal="center"/>
    </xf>
    <xf numFmtId="0" fontId="0" fillId="4" borderId="12" xfId="0" applyFill="1" applyBorder="1" applyAlignment="1" applyProtection="1">
      <alignment wrapText="1"/>
      <protection locked="0"/>
    </xf>
    <xf numFmtId="0" fontId="0" fillId="4" borderId="26" xfId="0" applyFill="1" applyBorder="1" applyAlignment="1" applyProtection="1">
      <alignment wrapText="1"/>
      <protection locked="0"/>
    </xf>
    <xf numFmtId="0" fontId="0" fillId="4" borderId="27" xfId="0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8" fillId="3" borderId="8" xfId="0" applyFont="1" applyFill="1" applyBorder="1" applyAlignment="1">
      <alignment wrapText="1"/>
    </xf>
    <xf numFmtId="0" fontId="8" fillId="3" borderId="9" xfId="0" applyFont="1" applyFill="1" applyBorder="1" applyAlignment="1">
      <alignment wrapText="1"/>
    </xf>
    <xf numFmtId="0" fontId="8" fillId="3" borderId="0" xfId="0" applyFont="1" applyFill="1" applyAlignment="1">
      <alignment horizontal="center" wrapText="1"/>
    </xf>
    <xf numFmtId="0" fontId="0" fillId="3" borderId="8" xfId="0" applyFill="1" applyBorder="1"/>
    <xf numFmtId="0" fontId="0" fillId="3" borderId="9" xfId="0" applyFill="1" applyBorder="1"/>
    <xf numFmtId="0" fontId="2" fillId="3" borderId="17" xfId="0" applyFont="1" applyFill="1" applyBorder="1"/>
    <xf numFmtId="0" fontId="2" fillId="3" borderId="19" xfId="0" applyFont="1" applyFill="1" applyBorder="1"/>
    <xf numFmtId="0" fontId="28" fillId="6" borderId="1" xfId="0" applyFont="1" applyFill="1" applyBorder="1"/>
    <xf numFmtId="0" fontId="2" fillId="3" borderId="8" xfId="0" applyFont="1" applyFill="1" applyBorder="1"/>
    <xf numFmtId="16" fontId="10" fillId="3" borderId="9" xfId="0" applyNumberFormat="1" applyFont="1" applyFill="1" applyBorder="1" applyAlignment="1">
      <alignment wrapText="1"/>
    </xf>
    <xf numFmtId="0" fontId="11" fillId="3" borderId="8" xfId="0" applyFont="1" applyFill="1" applyBorder="1"/>
    <xf numFmtId="0" fontId="10" fillId="3" borderId="0" xfId="0" applyFont="1" applyFill="1"/>
    <xf numFmtId="0" fontId="9" fillId="3" borderId="8" xfId="0" applyFont="1" applyFill="1" applyBorder="1"/>
    <xf numFmtId="0" fontId="9" fillId="3" borderId="9" xfId="0" applyFont="1" applyFill="1" applyBorder="1"/>
    <xf numFmtId="0" fontId="14" fillId="3" borderId="8" xfId="0" applyFont="1" applyFill="1" applyBorder="1"/>
    <xf numFmtId="0" fontId="14" fillId="3" borderId="17" xfId="0" applyFont="1" applyFill="1" applyBorder="1"/>
    <xf numFmtId="0" fontId="0" fillId="3" borderId="18" xfId="0" applyFill="1" applyBorder="1"/>
    <xf numFmtId="0" fontId="14" fillId="3" borderId="9" xfId="0" quotePrefix="1" applyFont="1" applyFill="1" applyBorder="1" applyAlignment="1">
      <alignment wrapText="1"/>
    </xf>
    <xf numFmtId="0" fontId="14" fillId="3" borderId="8" xfId="0" quotePrefix="1" applyFont="1" applyFill="1" applyBorder="1" applyAlignment="1">
      <alignment wrapText="1"/>
    </xf>
    <xf numFmtId="0" fontId="15" fillId="3" borderId="17" xfId="0" quotePrefix="1" applyFont="1" applyFill="1" applyBorder="1"/>
    <xf numFmtId="0" fontId="15" fillId="3" borderId="8" xfId="0" quotePrefix="1" applyFont="1" applyFill="1" applyBorder="1"/>
    <xf numFmtId="0" fontId="0" fillId="3" borderId="8" xfId="0" quotePrefix="1" applyFill="1" applyBorder="1"/>
    <xf numFmtId="0" fontId="30" fillId="3" borderId="0" xfId="0" applyFont="1" applyFill="1"/>
    <xf numFmtId="0" fontId="31" fillId="3" borderId="1" xfId="0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2" fillId="3" borderId="8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3" borderId="10" xfId="0" applyFill="1" applyBorder="1" applyAlignment="1">
      <alignment vertical="center"/>
    </xf>
    <xf numFmtId="0" fontId="0" fillId="3" borderId="15" xfId="0" quotePrefix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0" xfId="0" applyFill="1" applyAlignment="1">
      <alignment vertical="center"/>
    </xf>
    <xf numFmtId="8" fontId="0" fillId="3" borderId="0" xfId="0" applyNumberFormat="1" applyFill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11" xfId="0" applyFill="1" applyBorder="1"/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/>
    <xf numFmtId="0" fontId="2" fillId="3" borderId="19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3" borderId="0" xfId="0" applyFont="1" applyFill="1"/>
    <xf numFmtId="0" fontId="33" fillId="3" borderId="4" xfId="0" applyFont="1" applyFill="1" applyBorder="1"/>
    <xf numFmtId="0" fontId="6" fillId="3" borderId="4" xfId="0" applyFont="1" applyFill="1" applyBorder="1"/>
    <xf numFmtId="44" fontId="0" fillId="3" borderId="16" xfId="0" applyNumberFormat="1" applyFill="1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5" fontId="0" fillId="2" borderId="1" xfId="0" applyNumberForma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horizontal="center" wrapText="1"/>
    </xf>
    <xf numFmtId="0" fontId="29" fillId="5" borderId="2" xfId="0" applyFont="1" applyFill="1" applyBorder="1" applyAlignment="1">
      <alignment horizontal="center"/>
    </xf>
    <xf numFmtId="0" fontId="29" fillId="5" borderId="4" xfId="0" applyFont="1" applyFill="1" applyBorder="1" applyAlignment="1">
      <alignment horizontal="center"/>
    </xf>
    <xf numFmtId="0" fontId="29" fillId="5" borderId="3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7" xfId="0" quotePrefix="1" applyFont="1" applyFill="1" applyBorder="1" applyAlignment="1">
      <alignment horizontal="left" wrapText="1"/>
    </xf>
    <xf numFmtId="0" fontId="14" fillId="3" borderId="0" xfId="0" quotePrefix="1" applyFont="1" applyFill="1" applyAlignment="1">
      <alignment horizontal="left" wrapText="1"/>
    </xf>
    <xf numFmtId="0" fontId="14" fillId="3" borderId="18" xfId="0" quotePrefix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" fontId="10" fillId="3" borderId="17" xfId="0" applyNumberFormat="1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3" borderId="0" xfId="0" quotePrefix="1" applyFont="1" applyFill="1" applyAlignment="1">
      <alignment horizontal="center" vertical="center" wrapText="1"/>
    </xf>
    <xf numFmtId="0" fontId="6" fillId="3" borderId="24" xfId="0" quotePrefix="1" applyFont="1" applyFill="1" applyBorder="1" applyAlignment="1">
      <alignment horizontal="center" vertical="center" wrapText="1"/>
    </xf>
    <xf numFmtId="0" fontId="16" fillId="3" borderId="20" xfId="0" quotePrefix="1" applyFont="1" applyFill="1" applyBorder="1" applyAlignment="1">
      <alignment horizontal="left"/>
    </xf>
    <xf numFmtId="0" fontId="15" fillId="3" borderId="24" xfId="0" quotePrefix="1" applyFont="1" applyFill="1" applyBorder="1" applyAlignment="1">
      <alignment horizontal="left"/>
    </xf>
    <xf numFmtId="0" fontId="15" fillId="3" borderId="21" xfId="0" quotePrefix="1" applyFont="1" applyFill="1" applyBorder="1" applyAlignment="1">
      <alignment horizontal="left"/>
    </xf>
    <xf numFmtId="0" fontId="5" fillId="3" borderId="25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3" borderId="1" xfId="0" applyFill="1" applyBorder="1"/>
    <xf numFmtId="0" fontId="2" fillId="2" borderId="15" xfId="0" applyFont="1" applyFill="1" applyBorder="1"/>
    <xf numFmtId="0" fontId="0" fillId="3" borderId="19" xfId="0" applyFill="1" applyBorder="1"/>
    <xf numFmtId="0" fontId="0" fillId="2" borderId="1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316895</xdr:colOff>
      <xdr:row>1</xdr:row>
      <xdr:rowOff>1905</xdr:rowOff>
    </xdr:from>
    <xdr:to>
      <xdr:col>1</xdr:col>
      <xdr:colOff>343177</xdr:colOff>
      <xdr:row>5</xdr:row>
      <xdr:rowOff>35196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FEB35E-73A7-4183-6DF0-F0F356A4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95" y="192405"/>
          <a:ext cx="1312157" cy="947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167640</xdr:rowOff>
    </xdr:from>
    <xdr:to>
      <xdr:col>1</xdr:col>
      <xdr:colOff>536645</xdr:colOff>
      <xdr:row>5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BAC150-410B-49D7-9B97-EC8AD570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167640"/>
          <a:ext cx="1064329" cy="769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144780</xdr:rowOff>
    </xdr:from>
    <xdr:to>
      <xdr:col>1</xdr:col>
      <xdr:colOff>407104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0CDA8D-DA7B-44AA-92F2-A9C855DD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4780"/>
          <a:ext cx="1085284" cy="769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1</xdr:row>
      <xdr:rowOff>0</xdr:rowOff>
    </xdr:from>
    <xdr:to>
      <xdr:col>1</xdr:col>
      <xdr:colOff>631597</xdr:colOff>
      <xdr:row>5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07E858-A9FB-4A1F-BB00-BCC51183C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1" y="182880"/>
          <a:ext cx="1149756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6AFB-3D1B-4D06-BAE5-D36AEEE0D72B}">
  <dimension ref="D3:G4"/>
  <sheetViews>
    <sheetView workbookViewId="0">
      <selection activeCell="F12" sqref="F12"/>
    </sheetView>
  </sheetViews>
  <sheetFormatPr defaultColWidth="9.28515625" defaultRowHeight="15" x14ac:dyDescent="0.25"/>
  <cols>
    <col min="1" max="3" width="9.28515625" style="1"/>
    <col min="4" max="4" width="26.7109375" style="1" bestFit="1" customWidth="1"/>
    <col min="5" max="5" width="30.5703125" style="1" bestFit="1" customWidth="1"/>
    <col min="6" max="6" width="29.42578125" style="1" bestFit="1" customWidth="1"/>
    <col min="7" max="7" width="34.28515625" style="1" bestFit="1" customWidth="1"/>
    <col min="8" max="16384" width="9.28515625" style="1"/>
  </cols>
  <sheetData>
    <row r="3" spans="4:7" x14ac:dyDescent="0.25">
      <c r="D3" s="4" t="s">
        <v>0</v>
      </c>
      <c r="E3" s="4" t="s">
        <v>1</v>
      </c>
      <c r="F3" s="4" t="s">
        <v>2</v>
      </c>
      <c r="G3" s="4" t="s">
        <v>3</v>
      </c>
    </row>
    <row r="4" spans="4:7" x14ac:dyDescent="0.25">
      <c r="D4" s="8">
        <f>SUM('Ticket Information'!D39:D41,'Ticket Information'!D43:D44)</f>
        <v>0</v>
      </c>
      <c r="E4" s="8">
        <f>SUM('Ticket Information'!D30:D32,'Ticket Information'!D34:D35)</f>
        <v>0</v>
      </c>
      <c r="F4" s="8">
        <f>SUM('Ticket Information'!D55:E55,'Ticket Information'!E39:E41,'Ticket Information'!E43:E45)</f>
        <v>0</v>
      </c>
      <c r="G4" s="8">
        <f>SUM('Ticket Information'!D53:E53)</f>
        <v>0</v>
      </c>
    </row>
  </sheetData>
  <pageMargins left="0.7" right="0.7" top="0.75" bottom="0.75" header="0.3" footer="0.3"/>
  <ignoredErrors>
    <ignoredError sqref="F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F0BB-CE73-494F-BB7B-FB9CBFC9DE84}">
  <sheetPr>
    <pageSetUpPr fitToPage="1"/>
  </sheetPr>
  <dimension ref="A1:S78"/>
  <sheetViews>
    <sheetView showGridLines="0" tabSelected="1" topLeftCell="C2" zoomScaleNormal="100" workbookViewId="0">
      <selection activeCell="C8" sqref="C8:F8"/>
    </sheetView>
  </sheetViews>
  <sheetFormatPr defaultColWidth="0" defaultRowHeight="15" x14ac:dyDescent="0.25"/>
  <cols>
    <col min="1" max="1" width="19.28515625" style="38" customWidth="1"/>
    <col min="2" max="2" width="38.7109375" style="1" customWidth="1"/>
    <col min="3" max="3" width="33.42578125" style="1" customWidth="1"/>
    <col min="4" max="4" width="32.7109375" style="1" customWidth="1"/>
    <col min="5" max="5" width="28" style="1" customWidth="1"/>
    <col min="6" max="6" width="22.85546875" style="1" customWidth="1"/>
    <col min="7" max="7" width="18.7109375" style="39" customWidth="1"/>
    <col min="8" max="16384" width="9.28515625" style="9" hidden="1"/>
  </cols>
  <sheetData>
    <row r="1" spans="1:10" hidden="1" x14ac:dyDescent="0.25">
      <c r="A1" s="32"/>
      <c r="B1" s="33"/>
      <c r="C1" s="33"/>
      <c r="D1" s="33"/>
      <c r="E1" s="33"/>
      <c r="F1" s="33"/>
      <c r="G1" s="34"/>
    </row>
    <row r="2" spans="1:10" ht="18" customHeight="1" x14ac:dyDescent="0.45">
      <c r="A2" s="35"/>
      <c r="B2" s="118" t="s">
        <v>4</v>
      </c>
      <c r="C2" s="118"/>
      <c r="D2" s="118"/>
      <c r="E2" s="118"/>
      <c r="F2" s="118"/>
      <c r="G2" s="36"/>
    </row>
    <row r="3" spans="1:10" ht="18" customHeight="1" x14ac:dyDescent="0.45">
      <c r="A3" s="35"/>
      <c r="B3" s="118"/>
      <c r="C3" s="118"/>
      <c r="D3" s="118"/>
      <c r="E3" s="118"/>
      <c r="F3" s="118"/>
      <c r="G3" s="36"/>
    </row>
    <row r="4" spans="1:10" ht="18" customHeight="1" x14ac:dyDescent="0.45">
      <c r="A4" s="35"/>
      <c r="B4" s="118"/>
      <c r="C4" s="118"/>
      <c r="D4" s="118"/>
      <c r="E4" s="118"/>
      <c r="F4" s="118"/>
      <c r="G4" s="36"/>
    </row>
    <row r="5" spans="1:10" ht="18" customHeight="1" x14ac:dyDescent="0.45">
      <c r="A5" s="35"/>
      <c r="B5" s="118"/>
      <c r="C5" s="118"/>
      <c r="D5" s="118"/>
      <c r="E5" s="118"/>
      <c r="F5" s="118"/>
      <c r="G5" s="36"/>
    </row>
    <row r="6" spans="1:10" ht="18" customHeight="1" x14ac:dyDescent="0.45">
      <c r="A6" s="35"/>
      <c r="B6" s="37"/>
      <c r="C6" s="37"/>
      <c r="D6" s="37"/>
      <c r="E6" s="37"/>
      <c r="F6" s="37"/>
      <c r="G6" s="36"/>
    </row>
    <row r="7" spans="1:10" x14ac:dyDescent="0.25">
      <c r="B7" s="2" t="s">
        <v>5</v>
      </c>
      <c r="C7" s="129"/>
      <c r="D7" s="129"/>
      <c r="E7" s="129"/>
      <c r="F7" s="129"/>
    </row>
    <row r="8" spans="1:10" x14ac:dyDescent="0.25">
      <c r="B8" s="40" t="s">
        <v>6</v>
      </c>
      <c r="C8" s="129"/>
      <c r="D8" s="129"/>
      <c r="E8" s="129"/>
      <c r="F8" s="129"/>
    </row>
    <row r="9" spans="1:10" x14ac:dyDescent="0.25">
      <c r="B9" s="2" t="s">
        <v>7</v>
      </c>
      <c r="C9" s="98"/>
      <c r="D9" s="41" t="s">
        <v>8</v>
      </c>
      <c r="E9" s="100"/>
    </row>
    <row r="10" spans="1:10" x14ac:dyDescent="0.25">
      <c r="B10" s="2" t="s">
        <v>9</v>
      </c>
      <c r="C10" s="99"/>
      <c r="D10" s="2" t="s">
        <v>10</v>
      </c>
      <c r="E10" s="101"/>
    </row>
    <row r="11" spans="1:10" ht="14.45" customHeight="1" x14ac:dyDescent="0.25">
      <c r="J11" s="10"/>
    </row>
    <row r="12" spans="1:10" ht="14.25" customHeight="1" x14ac:dyDescent="0.25">
      <c r="B12" s="42" t="s">
        <v>99</v>
      </c>
      <c r="C12" s="103"/>
      <c r="D12" s="42" t="s">
        <v>100</v>
      </c>
      <c r="E12" s="104"/>
      <c r="F12" s="130" t="s">
        <v>96</v>
      </c>
    </row>
    <row r="13" spans="1:10" ht="14.45" customHeight="1" x14ac:dyDescent="0.25">
      <c r="A13" s="43"/>
      <c r="B13" s="6" t="s">
        <v>11</v>
      </c>
      <c r="C13" s="102"/>
      <c r="D13" s="2" t="s">
        <v>12</v>
      </c>
      <c r="E13" s="101"/>
      <c r="F13" s="130"/>
      <c r="G13" s="44"/>
    </row>
    <row r="14" spans="1:10" x14ac:dyDescent="0.25">
      <c r="A14" s="43"/>
      <c r="B14" s="6" t="s">
        <v>13</v>
      </c>
      <c r="C14" s="102"/>
      <c r="D14" s="2" t="s">
        <v>14</v>
      </c>
      <c r="E14" s="101"/>
      <c r="F14" s="130"/>
      <c r="G14" s="44"/>
    </row>
    <row r="15" spans="1:10" x14ac:dyDescent="0.25">
      <c r="A15" s="43"/>
      <c r="B15" s="2" t="s">
        <v>15</v>
      </c>
      <c r="C15" s="102"/>
      <c r="D15" s="2" t="s">
        <v>16</v>
      </c>
      <c r="E15" s="101"/>
      <c r="F15" s="130"/>
      <c r="G15" s="44"/>
    </row>
    <row r="16" spans="1:10" x14ac:dyDescent="0.25">
      <c r="A16" s="45"/>
      <c r="B16" s="46" t="s">
        <v>17</v>
      </c>
    </row>
    <row r="17" spans="1:19" ht="14.45" customHeight="1" x14ac:dyDescent="0.25">
      <c r="J17" s="10"/>
    </row>
    <row r="18" spans="1:19" ht="15.6" customHeight="1" x14ac:dyDescent="0.25">
      <c r="A18" s="47"/>
      <c r="B18" s="122" t="s">
        <v>18</v>
      </c>
      <c r="C18" s="123"/>
      <c r="D18" s="123"/>
      <c r="E18" s="123"/>
      <c r="F18" s="124"/>
      <c r="G18" s="48"/>
      <c r="J18" s="10"/>
    </row>
    <row r="19" spans="1:19" ht="14.45" customHeight="1" x14ac:dyDescent="0.25">
      <c r="A19" s="49"/>
      <c r="B19" s="50" t="s">
        <v>19</v>
      </c>
      <c r="F19" s="51"/>
      <c r="O19" s="11"/>
    </row>
    <row r="20" spans="1:19" ht="14.45" customHeight="1" x14ac:dyDescent="0.25">
      <c r="A20" s="49"/>
      <c r="B20" s="50" t="s">
        <v>20</v>
      </c>
      <c r="F20" s="51"/>
      <c r="O20" s="11"/>
    </row>
    <row r="21" spans="1:19" x14ac:dyDescent="0.25">
      <c r="A21" s="49"/>
      <c r="B21" s="50" t="s">
        <v>21</v>
      </c>
      <c r="F21" s="51"/>
    </row>
    <row r="22" spans="1:19" x14ac:dyDescent="0.25">
      <c r="A22" s="49"/>
      <c r="B22" s="50" t="s">
        <v>22</v>
      </c>
      <c r="F22" s="51"/>
    </row>
    <row r="23" spans="1:19" ht="26.45" customHeight="1" x14ac:dyDescent="0.25">
      <c r="A23" s="49"/>
      <c r="B23" s="125" t="s">
        <v>23</v>
      </c>
      <c r="C23" s="126"/>
      <c r="D23" s="126"/>
      <c r="E23" s="126"/>
      <c r="F23" s="127"/>
      <c r="G23" s="52"/>
      <c r="H23" s="12"/>
    </row>
    <row r="24" spans="1:19" s="14" customFormat="1" x14ac:dyDescent="0.25">
      <c r="A24" s="53"/>
      <c r="B24" s="54" t="s">
        <v>24</v>
      </c>
      <c r="C24" s="1"/>
      <c r="D24" s="1"/>
      <c r="E24" s="1"/>
      <c r="F24" s="51"/>
      <c r="G24" s="3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</row>
    <row r="25" spans="1:19" s="13" customFormat="1" x14ac:dyDescent="0.25">
      <c r="A25" s="53"/>
      <c r="B25" s="137" t="s">
        <v>25</v>
      </c>
      <c r="C25" s="138"/>
      <c r="D25" s="138"/>
      <c r="E25" s="138"/>
      <c r="F25" s="139"/>
      <c r="G25" s="39"/>
      <c r="H25" s="9"/>
      <c r="I25" s="9"/>
      <c r="J25" s="9"/>
      <c r="K25" s="9"/>
      <c r="L25" s="9"/>
      <c r="M25" s="9"/>
      <c r="N25" s="9"/>
    </row>
    <row r="26" spans="1:19" x14ac:dyDescent="0.25">
      <c r="A26" s="55"/>
    </row>
    <row r="27" spans="1:19" x14ac:dyDescent="0.25">
      <c r="A27" s="55"/>
      <c r="B27" s="128" t="s">
        <v>109</v>
      </c>
      <c r="C27" s="128"/>
      <c r="D27" s="128"/>
      <c r="E27" s="128"/>
      <c r="F27" s="128"/>
    </row>
    <row r="28" spans="1:19" x14ac:dyDescent="0.25">
      <c r="A28" s="55"/>
    </row>
    <row r="29" spans="1:19" x14ac:dyDescent="0.25">
      <c r="A29" s="55"/>
      <c r="B29" s="23" t="s">
        <v>110</v>
      </c>
      <c r="C29" s="23" t="s">
        <v>26</v>
      </c>
      <c r="D29" s="106" t="s">
        <v>27</v>
      </c>
      <c r="E29" s="107"/>
      <c r="F29" s="23" t="s">
        <v>28</v>
      </c>
    </row>
    <row r="30" spans="1:19" x14ac:dyDescent="0.25">
      <c r="A30" s="55"/>
      <c r="B30" s="3" t="s">
        <v>29</v>
      </c>
      <c r="C30" s="15">
        <v>67.2</v>
      </c>
      <c r="D30" s="114"/>
      <c r="E30" s="115"/>
      <c r="F30" s="17">
        <f>SUM(C30*(D30))</f>
        <v>0</v>
      </c>
    </row>
    <row r="31" spans="1:19" ht="15" customHeight="1" x14ac:dyDescent="0.25">
      <c r="A31" s="55"/>
      <c r="B31" s="3" t="s">
        <v>30</v>
      </c>
      <c r="C31" s="16">
        <v>79.98</v>
      </c>
      <c r="D31" s="114"/>
      <c r="E31" s="115"/>
      <c r="F31" s="17">
        <f t="shared" ref="F31:F32" si="0">SUM(C31*(D31))</f>
        <v>0</v>
      </c>
    </row>
    <row r="32" spans="1:19" x14ac:dyDescent="0.25">
      <c r="A32" s="55"/>
      <c r="B32" s="3" t="s">
        <v>31</v>
      </c>
      <c r="C32" s="16">
        <v>98.72</v>
      </c>
      <c r="D32" s="116"/>
      <c r="E32" s="117"/>
      <c r="F32" s="17">
        <f t="shared" si="0"/>
        <v>0</v>
      </c>
    </row>
    <row r="33" spans="1:6" x14ac:dyDescent="0.25">
      <c r="A33" s="55"/>
      <c r="B33" s="119"/>
      <c r="C33" s="120"/>
      <c r="D33" s="120"/>
      <c r="E33" s="120"/>
      <c r="F33" s="121"/>
    </row>
    <row r="34" spans="1:6" x14ac:dyDescent="0.25">
      <c r="A34" s="55"/>
      <c r="B34" s="3" t="s">
        <v>32</v>
      </c>
      <c r="C34" s="16">
        <v>134.38999999999999</v>
      </c>
      <c r="D34" s="114"/>
      <c r="E34" s="115"/>
      <c r="F34" s="17">
        <f>SUM(C34*(D34+E34))</f>
        <v>0</v>
      </c>
    </row>
    <row r="35" spans="1:6" ht="15" customHeight="1" x14ac:dyDescent="0.25">
      <c r="A35" s="55"/>
      <c r="B35" s="3" t="s">
        <v>33</v>
      </c>
      <c r="C35" s="16">
        <v>159.96</v>
      </c>
      <c r="D35" s="114"/>
      <c r="E35" s="115"/>
      <c r="F35" s="17">
        <f>SUM(C35*(D35))</f>
        <v>0</v>
      </c>
    </row>
    <row r="36" spans="1:6" x14ac:dyDescent="0.25">
      <c r="A36" s="55"/>
      <c r="B36" s="3" t="s">
        <v>34</v>
      </c>
      <c r="C36" s="16">
        <v>44.52</v>
      </c>
      <c r="D36" s="116"/>
      <c r="E36" s="117"/>
      <c r="F36" s="17">
        <f>SUM(C36*(D36))</f>
        <v>0</v>
      </c>
    </row>
    <row r="38" spans="1:6" ht="14.45" customHeight="1" x14ac:dyDescent="0.25">
      <c r="A38" s="56"/>
      <c r="B38" s="23" t="s">
        <v>35</v>
      </c>
      <c r="C38" s="23" t="s">
        <v>26</v>
      </c>
      <c r="D38" s="106" t="s">
        <v>27</v>
      </c>
      <c r="E38" s="107"/>
      <c r="F38" s="23" t="s">
        <v>28</v>
      </c>
    </row>
    <row r="39" spans="1:6" ht="14.45" customHeight="1" x14ac:dyDescent="0.25">
      <c r="A39" s="56"/>
      <c r="B39" s="3" t="s">
        <v>36</v>
      </c>
      <c r="C39" s="16">
        <v>99.75</v>
      </c>
      <c r="D39" s="114"/>
      <c r="E39" s="115"/>
      <c r="F39" s="17">
        <f>SUM(C39*(D39+E39))</f>
        <v>0</v>
      </c>
    </row>
    <row r="40" spans="1:6" ht="14.45" customHeight="1" x14ac:dyDescent="0.25">
      <c r="A40" s="56"/>
      <c r="B40" s="3" t="s">
        <v>37</v>
      </c>
      <c r="C40" s="16">
        <v>114.9</v>
      </c>
      <c r="D40" s="114"/>
      <c r="E40" s="115"/>
      <c r="F40" s="17">
        <f>SUM(C40*(D40))</f>
        <v>0</v>
      </c>
    </row>
    <row r="41" spans="1:6" ht="14.45" customHeight="1" x14ac:dyDescent="0.25">
      <c r="A41" s="56"/>
      <c r="B41" s="3" t="s">
        <v>38</v>
      </c>
      <c r="C41" s="16">
        <v>130.27000000000001</v>
      </c>
      <c r="D41" s="116"/>
      <c r="E41" s="117"/>
      <c r="F41" s="17">
        <f>SUM(C41*(D41))</f>
        <v>0</v>
      </c>
    </row>
    <row r="42" spans="1:6" ht="14.45" customHeight="1" x14ac:dyDescent="0.25">
      <c r="A42" s="56"/>
      <c r="B42" s="132"/>
      <c r="C42" s="133"/>
      <c r="D42" s="133"/>
      <c r="E42" s="133"/>
      <c r="F42" s="134"/>
    </row>
    <row r="43" spans="1:6" ht="14.45" customHeight="1" x14ac:dyDescent="0.25">
      <c r="A43" s="56"/>
      <c r="B43" s="3" t="s">
        <v>39</v>
      </c>
      <c r="C43" s="16">
        <v>194.91</v>
      </c>
      <c r="D43" s="114"/>
      <c r="E43" s="115"/>
      <c r="F43" s="17">
        <f>SUM(C43*(D43+E43))</f>
        <v>0</v>
      </c>
    </row>
    <row r="44" spans="1:6" ht="14.45" customHeight="1" x14ac:dyDescent="0.25">
      <c r="A44" s="56"/>
      <c r="B44" s="3" t="s">
        <v>40</v>
      </c>
      <c r="C44" s="16">
        <v>229.7</v>
      </c>
      <c r="D44" s="114"/>
      <c r="E44" s="115"/>
      <c r="F44" s="17">
        <f>SUM(C44*(D44))</f>
        <v>0</v>
      </c>
    </row>
    <row r="45" spans="1:6" ht="14.45" customHeight="1" x14ac:dyDescent="0.25">
      <c r="A45" s="56"/>
      <c r="B45" s="3" t="s">
        <v>34</v>
      </c>
      <c r="C45" s="16">
        <v>65.94</v>
      </c>
      <c r="D45" s="116"/>
      <c r="E45" s="117"/>
      <c r="F45" s="17">
        <f>SUM(C45*(D45))</f>
        <v>0</v>
      </c>
    </row>
    <row r="46" spans="1:6" ht="14.45" customHeight="1" x14ac:dyDescent="0.25">
      <c r="A46" s="56"/>
      <c r="C46" s="21"/>
      <c r="E46" s="21"/>
      <c r="F46" s="18"/>
    </row>
    <row r="47" spans="1:6" ht="14.45" customHeight="1" x14ac:dyDescent="0.25">
      <c r="A47" s="56"/>
      <c r="B47" s="128" t="s">
        <v>103</v>
      </c>
      <c r="C47" s="128"/>
      <c r="D47" s="128"/>
      <c r="E47" s="128"/>
      <c r="F47" s="128"/>
    </row>
    <row r="48" spans="1:6" ht="14.45" customHeight="1" x14ac:dyDescent="0.25">
      <c r="A48" s="56"/>
      <c r="C48" s="21"/>
      <c r="E48" s="21"/>
      <c r="F48" s="18"/>
    </row>
    <row r="49" spans="1:11" ht="14.45" customHeight="1" x14ac:dyDescent="0.25">
      <c r="A49" s="56"/>
      <c r="B49" s="57"/>
      <c r="C49" s="58" t="s">
        <v>101</v>
      </c>
      <c r="D49" s="58" t="s">
        <v>102</v>
      </c>
      <c r="E49" s="58" t="s">
        <v>43</v>
      </c>
      <c r="F49" s="59" t="s">
        <v>104</v>
      </c>
    </row>
    <row r="50" spans="1:11" ht="14.45" customHeight="1" x14ac:dyDescent="0.25">
      <c r="A50" s="56"/>
      <c r="B50" s="60" t="s">
        <v>105</v>
      </c>
      <c r="C50" s="61">
        <f>ROUNDDOWN(MIN(C12/10, 2), 0)</f>
        <v>0</v>
      </c>
      <c r="D50" s="61">
        <f>MIN(ROUNDDOWN((C12-(C50*10))/5, 0), E12-C50)</f>
        <v>0</v>
      </c>
      <c r="E50" s="61">
        <f>E12-(C50+D50)</f>
        <v>0</v>
      </c>
      <c r="F50" s="59">
        <f>SUM(C50,D50,E50)</f>
        <v>0</v>
      </c>
    </row>
    <row r="51" spans="1:11" ht="14.45" customHeight="1" x14ac:dyDescent="0.25">
      <c r="A51" s="56"/>
      <c r="C51" s="21"/>
      <c r="E51" s="21"/>
      <c r="F51" s="18"/>
    </row>
    <row r="52" spans="1:11" ht="14.45" customHeight="1" x14ac:dyDescent="0.25">
      <c r="A52" s="56"/>
      <c r="B52" s="23" t="s">
        <v>41</v>
      </c>
      <c r="C52" s="23" t="s">
        <v>26</v>
      </c>
      <c r="D52" s="106" t="s">
        <v>42</v>
      </c>
      <c r="E52" s="107"/>
      <c r="F52" s="23" t="s">
        <v>28</v>
      </c>
    </row>
    <row r="53" spans="1:11" x14ac:dyDescent="0.25">
      <c r="A53" s="56"/>
      <c r="B53" s="62" t="s">
        <v>106</v>
      </c>
      <c r="C53" s="19">
        <v>0</v>
      </c>
      <c r="D53" s="114"/>
      <c r="E53" s="115"/>
      <c r="F53" s="17">
        <v>0</v>
      </c>
    </row>
    <row r="54" spans="1:11" x14ac:dyDescent="0.25">
      <c r="B54" s="63" t="s">
        <v>97</v>
      </c>
      <c r="C54" s="19">
        <v>49.56</v>
      </c>
      <c r="D54" s="114"/>
      <c r="E54" s="115"/>
      <c r="F54" s="17">
        <f>SUM(C54*D54)</f>
        <v>0</v>
      </c>
      <c r="K54" s="10"/>
    </row>
    <row r="55" spans="1:11" x14ac:dyDescent="0.25">
      <c r="B55" s="63" t="s">
        <v>98</v>
      </c>
      <c r="C55" s="19">
        <f>C54*2</f>
        <v>99.12</v>
      </c>
      <c r="D55" s="114"/>
      <c r="E55" s="115"/>
      <c r="F55" s="17">
        <f>SUM(C55*D55)</f>
        <v>0</v>
      </c>
      <c r="K55" s="10"/>
    </row>
    <row r="56" spans="1:11" x14ac:dyDescent="0.25">
      <c r="B56" s="64"/>
      <c r="C56" s="22"/>
      <c r="D56" s="64"/>
      <c r="E56" s="64"/>
      <c r="F56" s="18"/>
      <c r="K56" s="10"/>
    </row>
    <row r="57" spans="1:11" x14ac:dyDescent="0.25">
      <c r="B57" s="23" t="s">
        <v>102</v>
      </c>
      <c r="C57" s="23" t="s">
        <v>26</v>
      </c>
      <c r="D57" s="106" t="s">
        <v>42</v>
      </c>
      <c r="E57" s="107"/>
      <c r="F57" s="23" t="s">
        <v>28</v>
      </c>
      <c r="K57" s="10"/>
    </row>
    <row r="58" spans="1:11" x14ac:dyDescent="0.25">
      <c r="B58" s="3" t="s">
        <v>44</v>
      </c>
      <c r="C58" s="15">
        <v>67.2</v>
      </c>
      <c r="D58" s="114"/>
      <c r="E58" s="115"/>
      <c r="F58" s="17">
        <f>SUM(C58*D58)</f>
        <v>0</v>
      </c>
      <c r="K58" s="10"/>
    </row>
    <row r="59" spans="1:11" x14ac:dyDescent="0.25">
      <c r="B59" s="3" t="s">
        <v>45</v>
      </c>
      <c r="C59" s="17">
        <f>C58*2</f>
        <v>134.4</v>
      </c>
      <c r="D59" s="114"/>
      <c r="E59" s="115"/>
      <c r="F59" s="17">
        <f>SUM(C59*D59)</f>
        <v>0</v>
      </c>
      <c r="K59" s="10"/>
    </row>
    <row r="60" spans="1:11" x14ac:dyDescent="0.25">
      <c r="B60" s="3" t="s">
        <v>107</v>
      </c>
      <c r="C60" s="16">
        <v>99.75</v>
      </c>
      <c r="D60" s="114"/>
      <c r="E60" s="115"/>
      <c r="F60" s="17">
        <f>SUM(C60*D60)</f>
        <v>0</v>
      </c>
      <c r="K60" s="10"/>
    </row>
    <row r="61" spans="1:11" x14ac:dyDescent="0.25">
      <c r="B61" s="3" t="s">
        <v>108</v>
      </c>
      <c r="C61" s="16">
        <v>194.91</v>
      </c>
      <c r="D61" s="114"/>
      <c r="E61" s="115"/>
      <c r="F61" s="17">
        <f>SUM(C61*D61)</f>
        <v>0</v>
      </c>
      <c r="K61" s="10"/>
    </row>
    <row r="62" spans="1:11" x14ac:dyDescent="0.25">
      <c r="A62" s="65"/>
      <c r="B62" s="66"/>
      <c r="D62" s="95" t="str">
        <f>IF(SUM(D58:E61)&gt;D50, "Warning - Ticket limit has been exceeded - Please refer to table above for more information", "")</f>
        <v/>
      </c>
      <c r="E62" s="94"/>
    </row>
    <row r="63" spans="1:11" x14ac:dyDescent="0.25">
      <c r="A63" s="65"/>
      <c r="B63" s="23" t="s">
        <v>43</v>
      </c>
      <c r="C63" s="23" t="s">
        <v>26</v>
      </c>
      <c r="D63" s="106" t="s">
        <v>42</v>
      </c>
      <c r="E63" s="107"/>
      <c r="F63" s="23" t="s">
        <v>28</v>
      </c>
    </row>
    <row r="64" spans="1:11" x14ac:dyDescent="0.25">
      <c r="A64" s="65"/>
      <c r="B64" s="3" t="s">
        <v>44</v>
      </c>
      <c r="C64" s="17">
        <v>125.16</v>
      </c>
      <c r="D64" s="114"/>
      <c r="E64" s="115"/>
      <c r="F64" s="17">
        <f>SUM(C64*D64)</f>
        <v>0</v>
      </c>
    </row>
    <row r="65" spans="1:7" x14ac:dyDescent="0.25">
      <c r="A65" s="65"/>
      <c r="B65" s="3" t="s">
        <v>45</v>
      </c>
      <c r="C65" s="17">
        <f>C64*2</f>
        <v>250.32</v>
      </c>
      <c r="D65" s="114"/>
      <c r="E65" s="115"/>
      <c r="F65" s="17">
        <f>SUM(C65*D65)</f>
        <v>0</v>
      </c>
    </row>
    <row r="66" spans="1:7" x14ac:dyDescent="0.25">
      <c r="A66" s="65"/>
      <c r="B66" s="3" t="s">
        <v>107</v>
      </c>
      <c r="C66" s="17">
        <f>C64+C54</f>
        <v>174.72</v>
      </c>
      <c r="D66" s="114"/>
      <c r="E66" s="115"/>
      <c r="F66" s="17">
        <f>SUM(C66*D66)</f>
        <v>0</v>
      </c>
    </row>
    <row r="67" spans="1:7" x14ac:dyDescent="0.25">
      <c r="A67" s="65"/>
      <c r="B67" s="3" t="s">
        <v>108</v>
      </c>
      <c r="C67" s="17">
        <f>C66*2</f>
        <v>349.44</v>
      </c>
      <c r="D67" s="114"/>
      <c r="E67" s="115"/>
      <c r="F67" s="17">
        <f>SUM(C67*D67)</f>
        <v>0</v>
      </c>
    </row>
    <row r="68" spans="1:7" ht="15.75" thickBot="1" x14ac:dyDescent="0.3">
      <c r="A68" s="65"/>
      <c r="C68" s="18"/>
      <c r="D68" s="105" t="str">
        <f>IF(SUM(D64:E67)&gt;E50, "Warning - Ticket limit has been exceeded - Please refer to table above for more information", "")</f>
        <v/>
      </c>
      <c r="E68" s="67"/>
      <c r="F68" s="18"/>
    </row>
    <row r="69" spans="1:7" x14ac:dyDescent="0.25">
      <c r="B69" s="108" t="s">
        <v>46</v>
      </c>
      <c r="C69" s="110" t="s">
        <v>138</v>
      </c>
      <c r="D69" s="110" t="s">
        <v>47</v>
      </c>
      <c r="E69" s="110" t="s">
        <v>139</v>
      </c>
      <c r="F69" s="112" t="s">
        <v>48</v>
      </c>
    </row>
    <row r="70" spans="1:7" x14ac:dyDescent="0.25">
      <c r="B70" s="109"/>
      <c r="C70" s="111"/>
      <c r="D70" s="111"/>
      <c r="E70" s="111"/>
      <c r="F70" s="113"/>
    </row>
    <row r="71" spans="1:7" ht="33" customHeight="1" thickBot="1" x14ac:dyDescent="0.3">
      <c r="B71" s="69">
        <f>SUM(D30+D31+D32+D34+D35+D36+D39+D40+D41+D43+D44+D45)</f>
        <v>0</v>
      </c>
      <c r="C71" s="71">
        <f>SUM(D39+D40+D41+D43+D44+D45)</f>
        <v>0</v>
      </c>
      <c r="D71" s="70">
        <f>SUM(D53+D58+D59+D60+D61+D64+D65+D66+D67)</f>
        <v>0</v>
      </c>
      <c r="E71" s="71">
        <f>SUM(D55+D66+D67+D54+D60+D61)</f>
        <v>0</v>
      </c>
      <c r="F71" s="96">
        <f>SUM(F30+F31+F32+F34+F35+F36+F39+F40+F41+F43+F44+F45+F53+F55+F65+F64+F66+F67+F54+F58+F59+F60+F61)</f>
        <v>0</v>
      </c>
    </row>
    <row r="72" spans="1:7" x14ac:dyDescent="0.25">
      <c r="B72" s="135" t="str">
        <f>IF(B71&lt;C12, "Warning - Student tickets are missing from order", "")</f>
        <v/>
      </c>
      <c r="C72" s="135"/>
      <c r="D72" s="135" t="str">
        <f>IF(D71&lt;E12, "Warning - Adult tickets are missing from order", "")</f>
        <v/>
      </c>
      <c r="E72" s="72"/>
      <c r="F72" s="73"/>
    </row>
    <row r="73" spans="1:7" x14ac:dyDescent="0.25">
      <c r="B73" s="136"/>
      <c r="C73" s="136"/>
      <c r="D73" s="136"/>
      <c r="E73" s="72"/>
      <c r="F73" s="72"/>
    </row>
    <row r="74" spans="1:7" x14ac:dyDescent="0.25">
      <c r="B74" s="140" t="s">
        <v>49</v>
      </c>
      <c r="C74" s="141"/>
      <c r="D74" s="141"/>
      <c r="E74" s="141"/>
      <c r="F74" s="142"/>
    </row>
    <row r="75" spans="1:7" x14ac:dyDescent="0.25">
      <c r="B75" s="114"/>
      <c r="C75" s="131"/>
      <c r="D75" s="131"/>
      <c r="E75" s="131"/>
      <c r="F75" s="115"/>
    </row>
    <row r="76" spans="1:7" x14ac:dyDescent="0.25">
      <c r="B76" s="114"/>
      <c r="C76" s="131"/>
      <c r="D76" s="131"/>
      <c r="E76" s="131"/>
      <c r="F76" s="115"/>
    </row>
    <row r="77" spans="1:7" x14ac:dyDescent="0.25">
      <c r="B77" s="114"/>
      <c r="C77" s="131"/>
      <c r="D77" s="131"/>
      <c r="E77" s="131"/>
      <c r="F77" s="115"/>
    </row>
    <row r="78" spans="1:7" ht="15.75" thickBot="1" x14ac:dyDescent="0.3">
      <c r="A78" s="74"/>
      <c r="B78" s="75"/>
      <c r="C78" s="75"/>
      <c r="D78" s="75"/>
      <c r="E78" s="75"/>
      <c r="F78" s="75"/>
      <c r="G78" s="76"/>
    </row>
  </sheetData>
  <sheetProtection algorithmName="SHA-512" hashValue="kgTN8ofiQfFrOy1gq2xPfBsODk4HNmykyZOosQNYmkBFszkoLVmzBShYNF2cC5q5mG+GlGTHsMpeA6hJMxJl8A==" saltValue="fN0mj8cE9ukjzsjxdPpdRw==" spinCount="100000" sheet="1" selectLockedCells="1"/>
  <mergeCells count="51">
    <mergeCell ref="B77:F77"/>
    <mergeCell ref="D67:E67"/>
    <mergeCell ref="B25:F25"/>
    <mergeCell ref="D63:E63"/>
    <mergeCell ref="B75:F75"/>
    <mergeCell ref="B74:F74"/>
    <mergeCell ref="D55:E55"/>
    <mergeCell ref="D64:E64"/>
    <mergeCell ref="D65:E65"/>
    <mergeCell ref="D66:E66"/>
    <mergeCell ref="D61:E61"/>
    <mergeCell ref="D32:E32"/>
    <mergeCell ref="D34:E34"/>
    <mergeCell ref="D35:E35"/>
    <mergeCell ref="D36:E36"/>
    <mergeCell ref="D39:E39"/>
    <mergeCell ref="B76:F76"/>
    <mergeCell ref="B42:F42"/>
    <mergeCell ref="D52:E52"/>
    <mergeCell ref="D53:E53"/>
    <mergeCell ref="D54:E54"/>
    <mergeCell ref="D72:D73"/>
    <mergeCell ref="B72:B73"/>
    <mergeCell ref="B47:F47"/>
    <mergeCell ref="D58:E58"/>
    <mergeCell ref="D59:E59"/>
    <mergeCell ref="D60:E60"/>
    <mergeCell ref="D57:E57"/>
    <mergeCell ref="C69:C70"/>
    <mergeCell ref="C72:C73"/>
    <mergeCell ref="B2:F5"/>
    <mergeCell ref="B33:F33"/>
    <mergeCell ref="B18:F18"/>
    <mergeCell ref="B23:F23"/>
    <mergeCell ref="B27:F27"/>
    <mergeCell ref="C7:F7"/>
    <mergeCell ref="C8:F8"/>
    <mergeCell ref="F12:F15"/>
    <mergeCell ref="D29:E29"/>
    <mergeCell ref="D30:E30"/>
    <mergeCell ref="D31:E31"/>
    <mergeCell ref="D38:E38"/>
    <mergeCell ref="B69:B70"/>
    <mergeCell ref="D69:D70"/>
    <mergeCell ref="E69:E70"/>
    <mergeCell ref="F69:F70"/>
    <mergeCell ref="D40:E40"/>
    <mergeCell ref="D41:E41"/>
    <mergeCell ref="D43:E43"/>
    <mergeCell ref="D44:E44"/>
    <mergeCell ref="D45:E45"/>
  </mergeCells>
  <dataValidations count="9">
    <dataValidation type="whole" errorStyle="warning" operator="lessThanOrEqual" allowBlank="1" showInputMessage="1" showErrorMessage="1" errorTitle="Invalid Request" error="The number of lift tickets you are trying to enter exceeds the maximum amount of complimentary chaperone tickets available - please see see table above for more information." sqref="D53:E53" xr:uid="{A940F174-2BF7-4219-B258-0B9750D9A136}">
      <formula1>C50</formula1>
    </dataValidation>
    <dataValidation type="whole" errorStyle="warning" operator="lessThanOrEqual" allowBlank="1" showInputMessage="1" showErrorMessage="1" errorTitle="Ticket Limit Exceeded" error="The number you are inputting exceeds the limit for Adult at Youth Rate Tickets.  Please refer to the table to see how many are available for your group." sqref="D58:E58" xr:uid="{076FFCBF-200F-432B-A9D5-9F309D8C6EAA}">
      <formula1>D50</formula1>
    </dataValidation>
    <dataValidation type="whole" errorStyle="warning" operator="lessThanOrEqual" showInputMessage="1" showErrorMessage="1" errorTitle="Ticket Limit Exceeded" error="The number you are inputting exceeds the available Additional Adult Tickets - Please refer to the table above to ensure you are not missing any complimentary or youth rate tickets!" sqref="D65:E65" xr:uid="{CFE45ED1-DBC3-487B-BC62-2791B0842820}">
      <formula1>E50</formula1>
    </dataValidation>
    <dataValidation type="whole" errorStyle="warning" operator="lessThanOrEqual" allowBlank="1" showInputMessage="1" showErrorMessage="1" errorTitle="Ticket Limit Exceeded" error="The number you are inputting exceeds the limit for Adult at Youth Rate Tickets.  Please refer to the table to see how many are available for your group." sqref="D59:E59" xr:uid="{FCD72EF1-E124-4CCF-A21A-C62553CC61DE}">
      <formula1>D50</formula1>
    </dataValidation>
    <dataValidation type="whole" errorStyle="warning" operator="lessThanOrEqual" allowBlank="1" showInputMessage="1" showErrorMessage="1" errorTitle="Ticket Limit Exceeded" error="The number you are inputting exceeds the limit for Adult at Youth Rate Tickets.  Please refer to the table to see how many are available for your group." sqref="D60:E60" xr:uid="{CE8CEE9D-68A2-4513-973F-1777006E45B2}">
      <formula1>D50</formula1>
    </dataValidation>
    <dataValidation type="whole" errorStyle="warning" operator="lessThanOrEqual" allowBlank="1" showInputMessage="1" showErrorMessage="1" errorTitle="Ticket Limit Exceeded" error="The number you are inputting exceeds the limit for Adult at Youth Rate Tickets.  Please refer to the table to see how many are available for your group." sqref="D61:E61" xr:uid="{4815FBD0-57C4-4068-965E-5642D221CC79}">
      <formula1>D50</formula1>
    </dataValidation>
    <dataValidation type="whole" errorStyle="warning" operator="lessThanOrEqual" showInputMessage="1" showErrorMessage="1" errorTitle="Ticket Limit Exceeded" error="The number you are inputting exceeds the available Additional Adult Tickets - Please refer to the table above to ensure you are not missing any complimentary or youth rate tickets!" sqref="D64:E64" xr:uid="{E898AEDD-5C95-497D-829D-3B37F16DDADE}">
      <formula1>E50</formula1>
    </dataValidation>
    <dataValidation type="whole" errorStyle="warning" operator="lessThanOrEqual" showInputMessage="1" showErrorMessage="1" errorTitle="Ticket Limit Exceeded" error="The number you are inputting exceeds the available Additional Adult Tickets - Please refer to the table above to ensure you are not missing any complimentary or youth rate tickets!" sqref="D66:E66" xr:uid="{B8010026-E8F0-40EF-9A9C-3F0379920E33}">
      <formula1>E50</formula1>
    </dataValidation>
    <dataValidation type="whole" errorStyle="warning" operator="lessThanOrEqual" showInputMessage="1" showErrorMessage="1" errorTitle="Ticket Limit Exceeded" error="The number you are inputting exceeds the available Additional Adult Tickets - Please refer to the table above to ensure you are not missing any complimentary or youth rate tickets!" sqref="D67:E67" xr:uid="{1D1219D1-3FDB-4A1F-B81F-9BDD9D6C715D}">
      <formula1>E50</formula1>
    </dataValidation>
  </dataValidations>
  <printOptions gridLines="1"/>
  <pageMargins left="1" right="1" top="1" bottom="1" header="0.5" footer="0.5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99F3-F7C0-466E-87F9-E102DB041112}">
  <sheetPr>
    <pageSetUpPr fitToPage="1"/>
  </sheetPr>
  <dimension ref="A1:G22"/>
  <sheetViews>
    <sheetView workbookViewId="0">
      <selection activeCell="C21" sqref="C21"/>
    </sheetView>
  </sheetViews>
  <sheetFormatPr defaultColWidth="0" defaultRowHeight="15" zeroHeight="1" x14ac:dyDescent="0.25"/>
  <cols>
    <col min="1" max="1" width="9.28515625" style="1" customWidth="1"/>
    <col min="2" max="2" width="20.28515625" style="1" customWidth="1"/>
    <col min="3" max="6" width="33.85546875" style="1" customWidth="1"/>
    <col min="7" max="7" width="9.28515625" style="1" customWidth="1"/>
    <col min="8" max="16384" width="9.28515625" style="9" hidden="1"/>
  </cols>
  <sheetData>
    <row r="1" spans="2:6" x14ac:dyDescent="0.25"/>
    <row r="2" spans="2:6" ht="14.45" customHeight="1" x14ac:dyDescent="0.25">
      <c r="B2" s="143" t="s">
        <v>50</v>
      </c>
      <c r="C2" s="143"/>
      <c r="D2" s="143"/>
      <c r="E2" s="143"/>
      <c r="F2" s="143"/>
    </row>
    <row r="3" spans="2:6" ht="14.45" customHeight="1" x14ac:dyDescent="0.25">
      <c r="B3" s="143"/>
      <c r="C3" s="143"/>
      <c r="D3" s="143"/>
      <c r="E3" s="143"/>
      <c r="F3" s="143"/>
    </row>
    <row r="4" spans="2:6" ht="14.45" customHeight="1" x14ac:dyDescent="0.25">
      <c r="B4" s="143"/>
      <c r="C4" s="143"/>
      <c r="D4" s="143"/>
      <c r="E4" s="143"/>
      <c r="F4" s="143"/>
    </row>
    <row r="5" spans="2:6" ht="14.45" customHeight="1" x14ac:dyDescent="0.25">
      <c r="B5" s="143"/>
      <c r="C5" s="143"/>
      <c r="D5" s="143"/>
      <c r="E5" s="143"/>
      <c r="F5" s="143"/>
    </row>
    <row r="6" spans="2:6" ht="14.45" customHeight="1" x14ac:dyDescent="0.25">
      <c r="B6" s="143"/>
      <c r="C6" s="143"/>
      <c r="D6" s="143"/>
      <c r="E6" s="143"/>
      <c r="F6" s="143"/>
    </row>
    <row r="7" spans="2:6" x14ac:dyDescent="0.25">
      <c r="B7" s="155" t="s">
        <v>51</v>
      </c>
      <c r="C7" s="155"/>
      <c r="D7" s="155"/>
      <c r="E7" s="114"/>
      <c r="F7" s="115"/>
    </row>
    <row r="8" spans="2:6" x14ac:dyDescent="0.25">
      <c r="B8" s="77" t="s">
        <v>52</v>
      </c>
      <c r="C8" s="78"/>
      <c r="D8" s="79"/>
      <c r="E8" s="116"/>
      <c r="F8" s="117"/>
    </row>
    <row r="9" spans="2:6" x14ac:dyDescent="0.25">
      <c r="B9" s="144"/>
      <c r="C9" s="145"/>
      <c r="D9" s="145"/>
      <c r="E9" s="145"/>
      <c r="F9" s="146"/>
    </row>
    <row r="10" spans="2:6" x14ac:dyDescent="0.25">
      <c r="B10" s="147" t="s">
        <v>53</v>
      </c>
      <c r="C10" s="148"/>
      <c r="D10" s="149"/>
      <c r="E10" s="114"/>
      <c r="F10" s="115"/>
    </row>
    <row r="11" spans="2:6" x14ac:dyDescent="0.25">
      <c r="B11" s="147" t="s">
        <v>54</v>
      </c>
      <c r="C11" s="148"/>
      <c r="D11" s="149"/>
      <c r="E11" s="116"/>
      <c r="F11" s="117"/>
    </row>
    <row r="12" spans="2:6" x14ac:dyDescent="0.25">
      <c r="B12" s="156" t="s">
        <v>55</v>
      </c>
      <c r="C12" s="156"/>
      <c r="D12" s="156"/>
      <c r="E12" s="156"/>
      <c r="F12" s="156"/>
    </row>
    <row r="13" spans="2:6" x14ac:dyDescent="0.25"/>
    <row r="14" spans="2:6" ht="18.75" x14ac:dyDescent="0.3">
      <c r="B14" s="150" t="s">
        <v>56</v>
      </c>
      <c r="C14" s="151"/>
      <c r="D14" s="151"/>
      <c r="E14" s="151"/>
      <c r="F14" s="152"/>
    </row>
    <row r="15" spans="2:6" ht="82.5" customHeight="1" x14ac:dyDescent="0.25">
      <c r="B15" s="2" t="s">
        <v>57</v>
      </c>
      <c r="C15" s="80" t="s">
        <v>136</v>
      </c>
      <c r="D15" s="80" t="s">
        <v>58</v>
      </c>
      <c r="E15" s="80" t="s">
        <v>59</v>
      </c>
      <c r="F15" s="80" t="s">
        <v>60</v>
      </c>
    </row>
    <row r="16" spans="2:6" x14ac:dyDescent="0.25">
      <c r="B16" s="3" t="s">
        <v>27</v>
      </c>
      <c r="C16" s="97"/>
      <c r="D16" s="97"/>
      <c r="E16" s="97"/>
      <c r="F16" s="97"/>
    </row>
    <row r="17" spans="2:6" x14ac:dyDescent="0.25">
      <c r="B17" s="153" t="str">
        <f>IF(SUM(C16:F16,C21:F21)&lt;'Ticket Information'!E15, "Warning - Students are missing from the lessons - Please ensure no one has been forgotten", "")</f>
        <v/>
      </c>
      <c r="C17" s="153"/>
      <c r="D17" s="153"/>
      <c r="E17" s="153"/>
      <c r="F17" s="153"/>
    </row>
    <row r="18" spans="2:6" x14ac:dyDescent="0.25">
      <c r="B18" s="153" t="str">
        <f>IF(SUM(C16:F16,C21:F21)&gt;'Ticket Information'!E15, "Warning - Too many students have been assigned to lessons - Please ensure no one has been duplicated", "")</f>
        <v/>
      </c>
      <c r="C18" s="153"/>
      <c r="D18" s="153"/>
      <c r="E18" s="153"/>
      <c r="F18" s="153"/>
    </row>
    <row r="19" spans="2:6" ht="18.75" x14ac:dyDescent="0.3">
      <c r="B19" s="154" t="s">
        <v>61</v>
      </c>
      <c r="C19" s="154"/>
      <c r="D19" s="154"/>
      <c r="E19" s="154"/>
      <c r="F19" s="154"/>
    </row>
    <row r="20" spans="2:6" ht="82.5" customHeight="1" x14ac:dyDescent="0.25">
      <c r="B20" s="2" t="s">
        <v>57</v>
      </c>
      <c r="C20" s="80" t="s">
        <v>137</v>
      </c>
      <c r="D20" s="80" t="s">
        <v>58</v>
      </c>
      <c r="E20" s="80" t="s">
        <v>59</v>
      </c>
      <c r="F20" s="80" t="s">
        <v>60</v>
      </c>
    </row>
    <row r="21" spans="2:6" x14ac:dyDescent="0.25">
      <c r="B21" s="3" t="s">
        <v>27</v>
      </c>
      <c r="C21" s="97"/>
      <c r="D21" s="97"/>
      <c r="E21" s="97"/>
      <c r="F21" s="97"/>
    </row>
    <row r="22" spans="2:6" x14ac:dyDescent="0.25"/>
  </sheetData>
  <sheetProtection algorithmName="SHA-512" hashValue="ul5H+N1bcj2p7Mnfn/QNcjz5W3E7Ky5BRqUUyuYA9Sewmyqu/4lcjCwwY1SINq8eFsfoMTpOUhUtzKMvCmnjMg==" saltValue="QTHeTERguUpuH85qdgWj7A==" spinCount="100000" sheet="1" selectLockedCells="1"/>
  <mergeCells count="14">
    <mergeCell ref="B17:F17"/>
    <mergeCell ref="B19:F19"/>
    <mergeCell ref="B7:D7"/>
    <mergeCell ref="E7:F7"/>
    <mergeCell ref="E11:F11"/>
    <mergeCell ref="B10:D10"/>
    <mergeCell ref="E10:F10"/>
    <mergeCell ref="B12:F12"/>
    <mergeCell ref="B18:F18"/>
    <mergeCell ref="B2:F6"/>
    <mergeCell ref="B9:F9"/>
    <mergeCell ref="B11:D11"/>
    <mergeCell ref="E8:F8"/>
    <mergeCell ref="B14:F14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CD72-1BB0-4317-BB98-39B2C3305664}">
  <sheetPr>
    <pageSetUpPr fitToPage="1"/>
  </sheetPr>
  <dimension ref="A1:XEZ220"/>
  <sheetViews>
    <sheetView zoomScaleNormal="100" workbookViewId="0">
      <selection activeCell="C23" sqref="C23"/>
    </sheetView>
  </sheetViews>
  <sheetFormatPr defaultColWidth="0" defaultRowHeight="15" zeroHeight="1" x14ac:dyDescent="0.25"/>
  <cols>
    <col min="1" max="1" width="12.7109375" style="1" bestFit="1" customWidth="1"/>
    <col min="2" max="2" width="25.7109375" style="1" customWidth="1"/>
    <col min="3" max="3" width="28.5703125" style="1" bestFit="1" customWidth="1"/>
    <col min="4" max="4" width="16.42578125" style="1" bestFit="1" customWidth="1"/>
    <col min="5" max="5" width="32" style="1" customWidth="1"/>
    <col min="6" max="6" width="23.5703125" style="1" customWidth="1"/>
    <col min="7" max="7" width="15.28515625" style="1" customWidth="1"/>
    <col min="8" max="8" width="14.7109375" style="1" customWidth="1"/>
    <col min="9" max="9" width="17.140625" style="1" customWidth="1"/>
    <col min="10" max="10" width="18.42578125" style="1" customWidth="1"/>
    <col min="11" max="12" width="12" style="1" customWidth="1"/>
    <col min="13" max="13" width="11.85546875" style="1" customWidth="1"/>
    <col min="14" max="14" width="14" style="1" customWidth="1"/>
    <col min="15" max="15" width="9.28515625" style="1" customWidth="1"/>
    <col min="16" max="16379" width="9.28515625" style="9" hidden="1"/>
    <col min="16380" max="16380" width="9.28515625" hidden="1"/>
    <col min="16381" max="16384" width="9.140625" style="9" hidden="1"/>
  </cols>
  <sheetData>
    <row r="1" spans="2:14" ht="14.45" customHeight="1" x14ac:dyDescent="0.25">
      <c r="B1" s="166" t="s">
        <v>62</v>
      </c>
      <c r="C1" s="166"/>
      <c r="D1" s="166"/>
      <c r="E1" s="166"/>
      <c r="F1" s="166"/>
      <c r="G1" s="166"/>
      <c r="H1" s="81"/>
      <c r="I1" s="81"/>
    </row>
    <row r="2" spans="2:14" ht="14.45" customHeight="1" x14ac:dyDescent="0.25">
      <c r="B2" s="166"/>
      <c r="C2" s="166"/>
      <c r="D2" s="166"/>
      <c r="E2" s="166"/>
      <c r="F2" s="166"/>
      <c r="G2" s="166"/>
      <c r="H2" s="81"/>
      <c r="I2" s="81"/>
    </row>
    <row r="3" spans="2:14" ht="14.45" customHeight="1" x14ac:dyDescent="0.25">
      <c r="B3" s="166"/>
      <c r="C3" s="166"/>
      <c r="D3" s="166"/>
      <c r="E3" s="166"/>
      <c r="F3" s="166"/>
      <c r="G3" s="166"/>
      <c r="H3" s="81"/>
      <c r="I3" s="81"/>
    </row>
    <row r="4" spans="2:14" ht="14.45" customHeight="1" x14ac:dyDescent="0.25">
      <c r="B4" s="166"/>
      <c r="C4" s="166"/>
      <c r="D4" s="166"/>
      <c r="E4" s="166"/>
      <c r="F4" s="166"/>
      <c r="G4" s="166"/>
      <c r="H4" s="81"/>
      <c r="I4" s="81"/>
    </row>
    <row r="5" spans="2:14" ht="14.45" customHeight="1" x14ac:dyDescent="0.25">
      <c r="B5" s="166"/>
      <c r="C5" s="166"/>
      <c r="D5" s="166"/>
      <c r="E5" s="166"/>
      <c r="F5" s="166"/>
      <c r="G5" s="166"/>
      <c r="H5" s="81"/>
      <c r="I5" s="81"/>
    </row>
    <row r="6" spans="2:14" x14ac:dyDescent="0.25"/>
    <row r="7" spans="2:14" ht="14.25" customHeight="1" thickBot="1" x14ac:dyDescent="0.3">
      <c r="B7" s="82" t="s">
        <v>77</v>
      </c>
      <c r="C7" s="161" t="s">
        <v>64</v>
      </c>
      <c r="D7" s="161"/>
      <c r="E7" s="161" t="s">
        <v>135</v>
      </c>
      <c r="F7" s="161"/>
      <c r="H7" s="83" t="s">
        <v>63</v>
      </c>
      <c r="I7" s="161" t="s">
        <v>64</v>
      </c>
      <c r="J7" s="161"/>
    </row>
    <row r="8" spans="2:14" ht="14.25" customHeight="1" x14ac:dyDescent="0.25">
      <c r="B8" s="84" t="s">
        <v>112</v>
      </c>
      <c r="C8" s="162" t="s">
        <v>117</v>
      </c>
      <c r="D8" s="162"/>
      <c r="E8" s="162" t="s">
        <v>132</v>
      </c>
      <c r="F8" s="162"/>
      <c r="H8" s="84" t="s">
        <v>111</v>
      </c>
      <c r="I8" s="162" t="s">
        <v>130</v>
      </c>
      <c r="J8" s="162"/>
    </row>
    <row r="9" spans="2:14" ht="14.25" customHeight="1" x14ac:dyDescent="0.25">
      <c r="B9" s="85" t="s">
        <v>113</v>
      </c>
      <c r="C9" s="160" t="s">
        <v>127</v>
      </c>
      <c r="D9" s="160"/>
      <c r="E9" s="160" t="s">
        <v>132</v>
      </c>
      <c r="F9" s="160"/>
      <c r="H9" s="85" t="s">
        <v>65</v>
      </c>
      <c r="I9" s="160" t="s">
        <v>67</v>
      </c>
      <c r="J9" s="160"/>
    </row>
    <row r="10" spans="2:14" ht="14.25" customHeight="1" x14ac:dyDescent="0.25">
      <c r="B10" s="85" t="s">
        <v>114</v>
      </c>
      <c r="C10" s="160" t="s">
        <v>128</v>
      </c>
      <c r="D10" s="160"/>
      <c r="E10" s="160" t="s">
        <v>133</v>
      </c>
      <c r="F10" s="160"/>
      <c r="H10" s="85" t="s">
        <v>66</v>
      </c>
      <c r="I10" s="160" t="s">
        <v>69</v>
      </c>
      <c r="J10" s="160"/>
    </row>
    <row r="11" spans="2:14" ht="14.25" customHeight="1" x14ac:dyDescent="0.25">
      <c r="B11" s="85" t="s">
        <v>115</v>
      </c>
      <c r="C11" s="160" t="s">
        <v>116</v>
      </c>
      <c r="D11" s="160"/>
      <c r="E11" s="160" t="s">
        <v>79</v>
      </c>
      <c r="F11" s="160"/>
      <c r="H11" s="85" t="s">
        <v>68</v>
      </c>
      <c r="I11" s="160" t="s">
        <v>70</v>
      </c>
      <c r="J11" s="160"/>
    </row>
    <row r="12" spans="2:14" ht="14.25" customHeight="1" x14ac:dyDescent="0.25"/>
    <row r="13" spans="2:14" x14ac:dyDescent="0.25">
      <c r="B13" s="2" t="s">
        <v>71</v>
      </c>
      <c r="C13" s="3">
        <f>COUNTIF(B19:B219,"*")</f>
        <v>0</v>
      </c>
    </row>
    <row r="14" spans="2:14" x14ac:dyDescent="0.25">
      <c r="B14" s="153" t="str">
        <f>IF(C13&gt;SUM('Ticket Information'!E71,'Ticket Information'!C71), "Warning - Too many renters have been inputted based on the Ticket Information tab - Please double check numbers!", "")</f>
        <v/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2:14" x14ac:dyDescent="0.25">
      <c r="B15" s="153" t="str">
        <f>IF(C13&lt;SUM('Ticket Information'!E71,'Ticket Information'!C71), "Warning - Renters have missed from this table based on the number of renters inputted on the Ticket Information tab - Please double check numbers!", "")</f>
        <v/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2:14" ht="15.75" thickBot="1" x14ac:dyDescent="0.3">
      <c r="B16" s="68"/>
    </row>
    <row r="17" spans="1:14" x14ac:dyDescent="0.25">
      <c r="B17" s="163" t="s">
        <v>134</v>
      </c>
      <c r="C17" s="164"/>
      <c r="D17" s="164"/>
      <c r="E17" s="164"/>
      <c r="F17" s="164"/>
      <c r="G17" s="164"/>
      <c r="H17" s="164"/>
      <c r="I17" s="164"/>
      <c r="J17" s="165"/>
      <c r="K17" s="157" t="s">
        <v>131</v>
      </c>
      <c r="L17" s="158"/>
      <c r="M17" s="158"/>
      <c r="N17" s="159"/>
    </row>
    <row r="18" spans="1:14" ht="45.75" thickBot="1" x14ac:dyDescent="0.3">
      <c r="B18" s="86" t="s">
        <v>72</v>
      </c>
      <c r="C18" s="87" t="s">
        <v>73</v>
      </c>
      <c r="D18" s="87" t="s">
        <v>74</v>
      </c>
      <c r="E18" s="88" t="s">
        <v>119</v>
      </c>
      <c r="F18" s="88" t="s">
        <v>118</v>
      </c>
      <c r="G18" s="88" t="s">
        <v>120</v>
      </c>
      <c r="H18" s="87" t="s">
        <v>121</v>
      </c>
      <c r="I18" s="89" t="s">
        <v>129</v>
      </c>
      <c r="J18" s="90" t="s">
        <v>126</v>
      </c>
      <c r="K18" s="91" t="s">
        <v>123</v>
      </c>
      <c r="L18" s="89" t="s">
        <v>122</v>
      </c>
      <c r="M18" s="89" t="s">
        <v>124</v>
      </c>
      <c r="N18" s="92" t="s">
        <v>125</v>
      </c>
    </row>
    <row r="19" spans="1:14" x14ac:dyDescent="0.25">
      <c r="A19" s="93">
        <v>1</v>
      </c>
      <c r="B19" s="24"/>
      <c r="C19" s="25"/>
      <c r="D19" s="25"/>
      <c r="E19" s="25"/>
      <c r="F19" s="25"/>
      <c r="G19" s="25"/>
      <c r="H19" s="25"/>
      <c r="I19" s="25"/>
      <c r="J19" s="26"/>
      <c r="K19" s="24"/>
      <c r="L19" s="25"/>
      <c r="M19" s="25"/>
      <c r="N19" s="26"/>
    </row>
    <row r="20" spans="1:14" x14ac:dyDescent="0.25">
      <c r="A20" s="93">
        <v>2</v>
      </c>
      <c r="B20" s="27"/>
      <c r="C20" s="5"/>
      <c r="D20" s="5"/>
      <c r="E20" s="5"/>
      <c r="F20" s="5"/>
      <c r="G20" s="5"/>
      <c r="H20" s="5"/>
      <c r="I20" s="5"/>
      <c r="J20" s="28"/>
      <c r="K20" s="27"/>
      <c r="L20" s="5"/>
      <c r="M20" s="5"/>
      <c r="N20" s="28"/>
    </row>
    <row r="21" spans="1:14" x14ac:dyDescent="0.25">
      <c r="A21" s="93">
        <v>3</v>
      </c>
      <c r="B21" s="27"/>
      <c r="C21" s="5"/>
      <c r="D21" s="5"/>
      <c r="E21" s="5"/>
      <c r="F21" s="5"/>
      <c r="G21" s="5"/>
      <c r="H21" s="5"/>
      <c r="I21" s="5"/>
      <c r="J21" s="28"/>
      <c r="K21" s="27"/>
      <c r="L21" s="5"/>
      <c r="M21" s="5"/>
      <c r="N21" s="28"/>
    </row>
    <row r="22" spans="1:14" x14ac:dyDescent="0.25">
      <c r="A22" s="93">
        <v>4</v>
      </c>
      <c r="B22" s="27"/>
      <c r="C22" s="5"/>
      <c r="D22" s="5"/>
      <c r="E22" s="5"/>
      <c r="F22" s="5"/>
      <c r="G22" s="5"/>
      <c r="H22" s="5"/>
      <c r="I22" s="5"/>
      <c r="J22" s="28"/>
      <c r="K22" s="27"/>
      <c r="L22" s="5"/>
      <c r="M22" s="5"/>
      <c r="N22" s="28"/>
    </row>
    <row r="23" spans="1:14" x14ac:dyDescent="0.25">
      <c r="A23" s="93">
        <v>5</v>
      </c>
      <c r="B23" s="27"/>
      <c r="C23" s="5"/>
      <c r="D23" s="5"/>
      <c r="E23" s="5"/>
      <c r="F23" s="5"/>
      <c r="G23" s="5"/>
      <c r="H23" s="5"/>
      <c r="I23" s="5"/>
      <c r="J23" s="28"/>
      <c r="K23" s="27"/>
      <c r="L23" s="5"/>
      <c r="M23" s="5"/>
      <c r="N23" s="28"/>
    </row>
    <row r="24" spans="1:14" x14ac:dyDescent="0.25">
      <c r="A24" s="93">
        <v>6</v>
      </c>
      <c r="B24" s="27"/>
      <c r="C24" s="5"/>
      <c r="D24" s="5"/>
      <c r="E24" s="5"/>
      <c r="F24" s="5"/>
      <c r="G24" s="5"/>
      <c r="H24" s="5"/>
      <c r="I24" s="5"/>
      <c r="J24" s="28"/>
      <c r="K24" s="27"/>
      <c r="L24" s="5"/>
      <c r="M24" s="5"/>
      <c r="N24" s="28"/>
    </row>
    <row r="25" spans="1:14" x14ac:dyDescent="0.25">
      <c r="A25" s="93">
        <v>7</v>
      </c>
      <c r="B25" s="27"/>
      <c r="C25" s="5"/>
      <c r="D25" s="5"/>
      <c r="E25" s="5"/>
      <c r="F25" s="5"/>
      <c r="G25" s="5"/>
      <c r="H25" s="5"/>
      <c r="I25" s="5"/>
      <c r="J25" s="28"/>
      <c r="K25" s="27"/>
      <c r="L25" s="5"/>
      <c r="M25" s="5"/>
      <c r="N25" s="28"/>
    </row>
    <row r="26" spans="1:14" x14ac:dyDescent="0.25">
      <c r="A26" s="93">
        <v>8</v>
      </c>
      <c r="B26" s="27"/>
      <c r="C26" s="5"/>
      <c r="D26" s="5"/>
      <c r="E26" s="5"/>
      <c r="F26" s="5"/>
      <c r="G26" s="5"/>
      <c r="H26" s="5"/>
      <c r="I26" s="5"/>
      <c r="J26" s="28"/>
      <c r="K26" s="27"/>
      <c r="L26" s="5"/>
      <c r="M26" s="5"/>
      <c r="N26" s="28"/>
    </row>
    <row r="27" spans="1:14" x14ac:dyDescent="0.25">
      <c r="A27" s="93">
        <v>9</v>
      </c>
      <c r="B27" s="27"/>
      <c r="C27" s="5"/>
      <c r="D27" s="5"/>
      <c r="E27" s="5"/>
      <c r="F27" s="5"/>
      <c r="G27" s="5"/>
      <c r="H27" s="5"/>
      <c r="I27" s="5"/>
      <c r="J27" s="28"/>
      <c r="K27" s="27"/>
      <c r="L27" s="5"/>
      <c r="M27" s="5"/>
      <c r="N27" s="28"/>
    </row>
    <row r="28" spans="1:14" x14ac:dyDescent="0.25">
      <c r="A28" s="93">
        <v>10</v>
      </c>
      <c r="B28" s="27"/>
      <c r="C28" s="5"/>
      <c r="D28" s="5"/>
      <c r="E28" s="5"/>
      <c r="F28" s="5"/>
      <c r="G28" s="5"/>
      <c r="H28" s="5"/>
      <c r="I28" s="5"/>
      <c r="J28" s="28"/>
      <c r="K28" s="27"/>
      <c r="L28" s="5"/>
      <c r="M28" s="5"/>
      <c r="N28" s="28"/>
    </row>
    <row r="29" spans="1:14" x14ac:dyDescent="0.25">
      <c r="A29" s="93">
        <v>11</v>
      </c>
      <c r="B29" s="27"/>
      <c r="C29" s="5"/>
      <c r="D29" s="5"/>
      <c r="E29" s="5"/>
      <c r="F29" s="5"/>
      <c r="G29" s="5"/>
      <c r="H29" s="5"/>
      <c r="I29" s="5"/>
      <c r="J29" s="28"/>
      <c r="K29" s="27"/>
      <c r="L29" s="5"/>
      <c r="M29" s="5"/>
      <c r="N29" s="28"/>
    </row>
    <row r="30" spans="1:14" x14ac:dyDescent="0.25">
      <c r="A30" s="93">
        <v>12</v>
      </c>
      <c r="B30" s="27"/>
      <c r="C30" s="5"/>
      <c r="D30" s="5"/>
      <c r="E30" s="5"/>
      <c r="F30" s="5"/>
      <c r="G30" s="5"/>
      <c r="H30" s="5"/>
      <c r="I30" s="5"/>
      <c r="J30" s="28"/>
      <c r="K30" s="27"/>
      <c r="L30" s="5"/>
      <c r="M30" s="5"/>
      <c r="N30" s="28"/>
    </row>
    <row r="31" spans="1:14" x14ac:dyDescent="0.25">
      <c r="A31" s="93">
        <v>13</v>
      </c>
      <c r="B31" s="27"/>
      <c r="C31" s="5"/>
      <c r="D31" s="5"/>
      <c r="E31" s="5"/>
      <c r="F31" s="5"/>
      <c r="G31" s="5"/>
      <c r="H31" s="5"/>
      <c r="I31" s="5"/>
      <c r="J31" s="28"/>
      <c r="K31" s="27"/>
      <c r="L31" s="5"/>
      <c r="M31" s="5"/>
      <c r="N31" s="28"/>
    </row>
    <row r="32" spans="1:14" x14ac:dyDescent="0.25">
      <c r="A32" s="93">
        <v>14</v>
      </c>
      <c r="B32" s="27"/>
      <c r="C32" s="5"/>
      <c r="D32" s="5"/>
      <c r="E32" s="5"/>
      <c r="F32" s="5"/>
      <c r="G32" s="5"/>
      <c r="H32" s="5"/>
      <c r="I32" s="5"/>
      <c r="J32" s="28"/>
      <c r="K32" s="27"/>
      <c r="L32" s="5"/>
      <c r="M32" s="5"/>
      <c r="N32" s="28"/>
    </row>
    <row r="33" spans="1:14" x14ac:dyDescent="0.25">
      <c r="A33" s="93">
        <v>15</v>
      </c>
      <c r="B33" s="27"/>
      <c r="C33" s="5"/>
      <c r="D33" s="5"/>
      <c r="E33" s="5"/>
      <c r="F33" s="5"/>
      <c r="G33" s="5"/>
      <c r="H33" s="5"/>
      <c r="I33" s="5"/>
      <c r="J33" s="28"/>
      <c r="K33" s="27"/>
      <c r="L33" s="5"/>
      <c r="M33" s="5"/>
      <c r="N33" s="28"/>
    </row>
    <row r="34" spans="1:14" x14ac:dyDescent="0.25">
      <c r="A34" s="93">
        <v>16</v>
      </c>
      <c r="B34" s="27"/>
      <c r="C34" s="5"/>
      <c r="D34" s="5"/>
      <c r="E34" s="5"/>
      <c r="F34" s="5"/>
      <c r="G34" s="5"/>
      <c r="H34" s="5"/>
      <c r="I34" s="5"/>
      <c r="J34" s="28"/>
      <c r="K34" s="27"/>
      <c r="L34" s="5"/>
      <c r="M34" s="5"/>
      <c r="N34" s="28"/>
    </row>
    <row r="35" spans="1:14" x14ac:dyDescent="0.25">
      <c r="A35" s="93">
        <v>17</v>
      </c>
      <c r="B35" s="27"/>
      <c r="C35" s="5"/>
      <c r="D35" s="5"/>
      <c r="E35" s="5"/>
      <c r="F35" s="5"/>
      <c r="G35" s="5"/>
      <c r="H35" s="5"/>
      <c r="I35" s="5"/>
      <c r="J35" s="28"/>
      <c r="K35" s="27"/>
      <c r="L35" s="5"/>
      <c r="M35" s="5"/>
      <c r="N35" s="28"/>
    </row>
    <row r="36" spans="1:14" x14ac:dyDescent="0.25">
      <c r="A36" s="93">
        <v>18</v>
      </c>
      <c r="B36" s="27"/>
      <c r="C36" s="5"/>
      <c r="D36" s="5"/>
      <c r="E36" s="5"/>
      <c r="F36" s="5"/>
      <c r="G36" s="5"/>
      <c r="H36" s="5"/>
      <c r="I36" s="5"/>
      <c r="J36" s="28"/>
      <c r="K36" s="27"/>
      <c r="L36" s="5"/>
      <c r="M36" s="5"/>
      <c r="N36" s="28"/>
    </row>
    <row r="37" spans="1:14" x14ac:dyDescent="0.25">
      <c r="A37" s="93">
        <v>19</v>
      </c>
      <c r="B37" s="27"/>
      <c r="C37" s="5"/>
      <c r="D37" s="5"/>
      <c r="E37" s="5"/>
      <c r="F37" s="5"/>
      <c r="G37" s="5"/>
      <c r="H37" s="5"/>
      <c r="I37" s="5"/>
      <c r="J37" s="28"/>
      <c r="K37" s="27"/>
      <c r="L37" s="5"/>
      <c r="M37" s="5"/>
      <c r="N37" s="28"/>
    </row>
    <row r="38" spans="1:14" x14ac:dyDescent="0.25">
      <c r="A38" s="93">
        <v>20</v>
      </c>
      <c r="B38" s="27"/>
      <c r="C38" s="5"/>
      <c r="D38" s="5"/>
      <c r="E38" s="5"/>
      <c r="F38" s="5"/>
      <c r="G38" s="5"/>
      <c r="H38" s="5"/>
      <c r="I38" s="5"/>
      <c r="J38" s="28"/>
      <c r="K38" s="27"/>
      <c r="L38" s="5"/>
      <c r="M38" s="5"/>
      <c r="N38" s="28"/>
    </row>
    <row r="39" spans="1:14" x14ac:dyDescent="0.25">
      <c r="A39" s="93">
        <v>21</v>
      </c>
      <c r="B39" s="27"/>
      <c r="C39" s="5"/>
      <c r="D39" s="5"/>
      <c r="E39" s="5"/>
      <c r="F39" s="5"/>
      <c r="G39" s="5"/>
      <c r="H39" s="5"/>
      <c r="I39" s="5"/>
      <c r="J39" s="28"/>
      <c r="K39" s="27"/>
      <c r="L39" s="5"/>
      <c r="M39" s="5"/>
      <c r="N39" s="28"/>
    </row>
    <row r="40" spans="1:14" x14ac:dyDescent="0.25">
      <c r="A40" s="93">
        <v>22</v>
      </c>
      <c r="B40" s="27"/>
      <c r="C40" s="5"/>
      <c r="D40" s="5"/>
      <c r="E40" s="5"/>
      <c r="F40" s="5"/>
      <c r="G40" s="5"/>
      <c r="H40" s="5"/>
      <c r="I40" s="5"/>
      <c r="J40" s="28"/>
      <c r="K40" s="27"/>
      <c r="L40" s="5"/>
      <c r="M40" s="5"/>
      <c r="N40" s="28"/>
    </row>
    <row r="41" spans="1:14" x14ac:dyDescent="0.25">
      <c r="A41" s="93">
        <v>23</v>
      </c>
      <c r="B41" s="27"/>
      <c r="C41" s="5"/>
      <c r="D41" s="5"/>
      <c r="E41" s="5"/>
      <c r="F41" s="5"/>
      <c r="G41" s="5"/>
      <c r="H41" s="5"/>
      <c r="I41" s="5"/>
      <c r="J41" s="28"/>
      <c r="K41" s="27"/>
      <c r="L41" s="5"/>
      <c r="M41" s="5"/>
      <c r="N41" s="28"/>
    </row>
    <row r="42" spans="1:14" x14ac:dyDescent="0.25">
      <c r="A42" s="93">
        <v>24</v>
      </c>
      <c r="B42" s="27"/>
      <c r="C42" s="5"/>
      <c r="D42" s="5"/>
      <c r="E42" s="5"/>
      <c r="F42" s="5"/>
      <c r="G42" s="5"/>
      <c r="H42" s="5"/>
      <c r="I42" s="5"/>
      <c r="J42" s="28"/>
      <c r="K42" s="27"/>
      <c r="L42" s="5"/>
      <c r="M42" s="5"/>
      <c r="N42" s="28"/>
    </row>
    <row r="43" spans="1:14" x14ac:dyDescent="0.25">
      <c r="A43" s="93">
        <v>25</v>
      </c>
      <c r="B43" s="27"/>
      <c r="C43" s="5"/>
      <c r="D43" s="5"/>
      <c r="E43" s="5"/>
      <c r="F43" s="5"/>
      <c r="G43" s="5"/>
      <c r="H43" s="5"/>
      <c r="I43" s="5"/>
      <c r="J43" s="28"/>
      <c r="K43" s="27"/>
      <c r="L43" s="5"/>
      <c r="M43" s="5"/>
      <c r="N43" s="28"/>
    </row>
    <row r="44" spans="1:14" x14ac:dyDescent="0.25">
      <c r="A44" s="93">
        <v>26</v>
      </c>
      <c r="B44" s="27"/>
      <c r="C44" s="5"/>
      <c r="D44" s="5"/>
      <c r="E44" s="5"/>
      <c r="F44" s="5"/>
      <c r="G44" s="5"/>
      <c r="H44" s="5"/>
      <c r="I44" s="5"/>
      <c r="J44" s="28"/>
      <c r="K44" s="27"/>
      <c r="L44" s="5"/>
      <c r="M44" s="5"/>
      <c r="N44" s="28"/>
    </row>
    <row r="45" spans="1:14" x14ac:dyDescent="0.25">
      <c r="A45" s="93">
        <v>27</v>
      </c>
      <c r="B45" s="27"/>
      <c r="C45" s="5"/>
      <c r="D45" s="5"/>
      <c r="E45" s="5"/>
      <c r="F45" s="5"/>
      <c r="G45" s="5"/>
      <c r="H45" s="5"/>
      <c r="I45" s="5"/>
      <c r="J45" s="28"/>
      <c r="K45" s="27"/>
      <c r="L45" s="5"/>
      <c r="M45" s="5"/>
      <c r="N45" s="28"/>
    </row>
    <row r="46" spans="1:14" x14ac:dyDescent="0.25">
      <c r="A46" s="93">
        <v>28</v>
      </c>
      <c r="B46" s="27"/>
      <c r="C46" s="5"/>
      <c r="D46" s="5"/>
      <c r="E46" s="5"/>
      <c r="F46" s="5"/>
      <c r="G46" s="5"/>
      <c r="H46" s="5"/>
      <c r="I46" s="5"/>
      <c r="J46" s="28"/>
      <c r="K46" s="27"/>
      <c r="L46" s="5"/>
      <c r="M46" s="5"/>
      <c r="N46" s="28"/>
    </row>
    <row r="47" spans="1:14" x14ac:dyDescent="0.25">
      <c r="A47" s="93">
        <v>29</v>
      </c>
      <c r="B47" s="27"/>
      <c r="C47" s="5"/>
      <c r="D47" s="5"/>
      <c r="E47" s="5"/>
      <c r="F47" s="5"/>
      <c r="G47" s="5"/>
      <c r="H47" s="5"/>
      <c r="I47" s="5"/>
      <c r="J47" s="28"/>
      <c r="K47" s="27"/>
      <c r="L47" s="5"/>
      <c r="M47" s="5"/>
      <c r="N47" s="28"/>
    </row>
    <row r="48" spans="1:14" x14ac:dyDescent="0.25">
      <c r="A48" s="93">
        <v>30</v>
      </c>
      <c r="B48" s="27"/>
      <c r="C48" s="5"/>
      <c r="D48" s="5"/>
      <c r="E48" s="5"/>
      <c r="F48" s="5"/>
      <c r="G48" s="5"/>
      <c r="H48" s="5"/>
      <c r="I48" s="5"/>
      <c r="J48" s="28"/>
      <c r="K48" s="27"/>
      <c r="L48" s="5"/>
      <c r="M48" s="5"/>
      <c r="N48" s="28"/>
    </row>
    <row r="49" spans="1:14" x14ac:dyDescent="0.25">
      <c r="A49" s="93">
        <v>31</v>
      </c>
      <c r="B49" s="27"/>
      <c r="C49" s="5"/>
      <c r="D49" s="5"/>
      <c r="E49" s="5"/>
      <c r="F49" s="5"/>
      <c r="G49" s="5"/>
      <c r="H49" s="5"/>
      <c r="I49" s="5"/>
      <c r="J49" s="28"/>
      <c r="K49" s="27"/>
      <c r="L49" s="5"/>
      <c r="M49" s="5"/>
      <c r="N49" s="28"/>
    </row>
    <row r="50" spans="1:14" x14ac:dyDescent="0.25">
      <c r="A50" s="93">
        <v>32</v>
      </c>
      <c r="B50" s="27"/>
      <c r="C50" s="5"/>
      <c r="D50" s="5"/>
      <c r="E50" s="5"/>
      <c r="F50" s="5"/>
      <c r="G50" s="5"/>
      <c r="H50" s="5"/>
      <c r="I50" s="5"/>
      <c r="J50" s="28"/>
      <c r="K50" s="27"/>
      <c r="L50" s="5"/>
      <c r="M50" s="5"/>
      <c r="N50" s="28"/>
    </row>
    <row r="51" spans="1:14" x14ac:dyDescent="0.25">
      <c r="A51" s="93">
        <v>33</v>
      </c>
      <c r="B51" s="27"/>
      <c r="C51" s="5"/>
      <c r="D51" s="5"/>
      <c r="E51" s="5"/>
      <c r="F51" s="5"/>
      <c r="G51" s="5"/>
      <c r="H51" s="5"/>
      <c r="I51" s="5"/>
      <c r="J51" s="28"/>
      <c r="K51" s="27"/>
      <c r="L51" s="5"/>
      <c r="M51" s="5"/>
      <c r="N51" s="28"/>
    </row>
    <row r="52" spans="1:14" x14ac:dyDescent="0.25">
      <c r="A52" s="93">
        <v>34</v>
      </c>
      <c r="B52" s="27"/>
      <c r="C52" s="5"/>
      <c r="D52" s="5"/>
      <c r="E52" s="5"/>
      <c r="F52" s="5"/>
      <c r="G52" s="5"/>
      <c r="H52" s="5"/>
      <c r="I52" s="5"/>
      <c r="J52" s="28"/>
      <c r="K52" s="27"/>
      <c r="L52" s="5"/>
      <c r="M52" s="5"/>
      <c r="N52" s="28"/>
    </row>
    <row r="53" spans="1:14" x14ac:dyDescent="0.25">
      <c r="A53" s="93">
        <v>35</v>
      </c>
      <c r="B53" s="27"/>
      <c r="C53" s="5"/>
      <c r="D53" s="5"/>
      <c r="E53" s="5"/>
      <c r="F53" s="5"/>
      <c r="G53" s="5"/>
      <c r="H53" s="5"/>
      <c r="I53" s="5"/>
      <c r="J53" s="28"/>
      <c r="K53" s="27"/>
      <c r="L53" s="5"/>
      <c r="M53" s="5"/>
      <c r="N53" s="28"/>
    </row>
    <row r="54" spans="1:14" x14ac:dyDescent="0.25">
      <c r="A54" s="93">
        <v>36</v>
      </c>
      <c r="B54" s="27"/>
      <c r="C54" s="5"/>
      <c r="D54" s="5"/>
      <c r="E54" s="5"/>
      <c r="F54" s="5"/>
      <c r="G54" s="5"/>
      <c r="H54" s="5"/>
      <c r="I54" s="5"/>
      <c r="J54" s="28"/>
      <c r="K54" s="27"/>
      <c r="L54" s="5"/>
      <c r="M54" s="5"/>
      <c r="N54" s="28"/>
    </row>
    <row r="55" spans="1:14" x14ac:dyDescent="0.25">
      <c r="A55" s="93">
        <v>37</v>
      </c>
      <c r="B55" s="27"/>
      <c r="C55" s="5"/>
      <c r="D55" s="5"/>
      <c r="E55" s="5"/>
      <c r="F55" s="5"/>
      <c r="G55" s="5"/>
      <c r="H55" s="5"/>
      <c r="I55" s="5"/>
      <c r="J55" s="28"/>
      <c r="K55" s="27"/>
      <c r="L55" s="5"/>
      <c r="M55" s="5"/>
      <c r="N55" s="28"/>
    </row>
    <row r="56" spans="1:14" x14ac:dyDescent="0.25">
      <c r="A56" s="93">
        <v>38</v>
      </c>
      <c r="B56" s="27"/>
      <c r="C56" s="5"/>
      <c r="D56" s="5"/>
      <c r="E56" s="5"/>
      <c r="F56" s="5"/>
      <c r="G56" s="5"/>
      <c r="H56" s="5"/>
      <c r="I56" s="5"/>
      <c r="J56" s="28"/>
      <c r="K56" s="27"/>
      <c r="L56" s="5"/>
      <c r="M56" s="5"/>
      <c r="N56" s="28"/>
    </row>
    <row r="57" spans="1:14" x14ac:dyDescent="0.25">
      <c r="A57" s="93">
        <v>39</v>
      </c>
      <c r="B57" s="27"/>
      <c r="C57" s="5"/>
      <c r="D57" s="5"/>
      <c r="E57" s="5"/>
      <c r="F57" s="5"/>
      <c r="G57" s="5"/>
      <c r="H57" s="5"/>
      <c r="I57" s="5"/>
      <c r="J57" s="28"/>
      <c r="K57" s="27"/>
      <c r="L57" s="5"/>
      <c r="M57" s="5"/>
      <c r="N57" s="28"/>
    </row>
    <row r="58" spans="1:14" x14ac:dyDescent="0.25">
      <c r="A58" s="93">
        <v>40</v>
      </c>
      <c r="B58" s="27"/>
      <c r="C58" s="5"/>
      <c r="D58" s="5"/>
      <c r="E58" s="5"/>
      <c r="F58" s="5"/>
      <c r="G58" s="5"/>
      <c r="H58" s="5"/>
      <c r="I58" s="5"/>
      <c r="J58" s="28"/>
      <c r="K58" s="27"/>
      <c r="L58" s="5"/>
      <c r="M58" s="5"/>
      <c r="N58" s="28"/>
    </row>
    <row r="59" spans="1:14" x14ac:dyDescent="0.25">
      <c r="A59" s="93">
        <v>41</v>
      </c>
      <c r="B59" s="27"/>
      <c r="C59" s="5"/>
      <c r="D59" s="5"/>
      <c r="E59" s="5"/>
      <c r="F59" s="5"/>
      <c r="G59" s="5"/>
      <c r="H59" s="5"/>
      <c r="I59" s="5"/>
      <c r="J59" s="28"/>
      <c r="K59" s="27"/>
      <c r="L59" s="5"/>
      <c r="M59" s="5"/>
      <c r="N59" s="28"/>
    </row>
    <row r="60" spans="1:14" x14ac:dyDescent="0.25">
      <c r="A60" s="93">
        <v>42</v>
      </c>
      <c r="B60" s="27"/>
      <c r="C60" s="5"/>
      <c r="D60" s="5"/>
      <c r="E60" s="5"/>
      <c r="F60" s="5"/>
      <c r="G60" s="5"/>
      <c r="H60" s="5"/>
      <c r="I60" s="5"/>
      <c r="J60" s="28"/>
      <c r="K60" s="27"/>
      <c r="L60" s="5"/>
      <c r="M60" s="5"/>
      <c r="N60" s="28"/>
    </row>
    <row r="61" spans="1:14" x14ac:dyDescent="0.25">
      <c r="A61" s="93">
        <v>43</v>
      </c>
      <c r="B61" s="27"/>
      <c r="C61" s="5"/>
      <c r="D61" s="5"/>
      <c r="E61" s="5"/>
      <c r="F61" s="5"/>
      <c r="G61" s="5"/>
      <c r="H61" s="5"/>
      <c r="I61" s="5"/>
      <c r="J61" s="28"/>
      <c r="K61" s="27"/>
      <c r="L61" s="5"/>
      <c r="M61" s="5"/>
      <c r="N61" s="28"/>
    </row>
    <row r="62" spans="1:14" x14ac:dyDescent="0.25">
      <c r="A62" s="93">
        <v>44</v>
      </c>
      <c r="B62" s="27"/>
      <c r="C62" s="5"/>
      <c r="D62" s="5"/>
      <c r="E62" s="5"/>
      <c r="F62" s="5"/>
      <c r="G62" s="5"/>
      <c r="H62" s="5"/>
      <c r="I62" s="5"/>
      <c r="J62" s="28"/>
      <c r="K62" s="27"/>
      <c r="L62" s="5"/>
      <c r="M62" s="5"/>
      <c r="N62" s="28"/>
    </row>
    <row r="63" spans="1:14" x14ac:dyDescent="0.25">
      <c r="A63" s="93">
        <v>45</v>
      </c>
      <c r="B63" s="27"/>
      <c r="C63" s="5"/>
      <c r="D63" s="5"/>
      <c r="E63" s="5"/>
      <c r="F63" s="5"/>
      <c r="G63" s="5"/>
      <c r="H63" s="5"/>
      <c r="I63" s="5"/>
      <c r="J63" s="28"/>
      <c r="K63" s="27"/>
      <c r="L63" s="5"/>
      <c r="M63" s="5"/>
      <c r="N63" s="28"/>
    </row>
    <row r="64" spans="1:14" x14ac:dyDescent="0.25">
      <c r="A64" s="93">
        <v>46</v>
      </c>
      <c r="B64" s="27"/>
      <c r="C64" s="5"/>
      <c r="D64" s="5"/>
      <c r="E64" s="5"/>
      <c r="F64" s="5"/>
      <c r="G64" s="5"/>
      <c r="H64" s="5"/>
      <c r="I64" s="5"/>
      <c r="J64" s="28"/>
      <c r="K64" s="27"/>
      <c r="L64" s="5"/>
      <c r="M64" s="5"/>
      <c r="N64" s="28"/>
    </row>
    <row r="65" spans="1:14" x14ac:dyDescent="0.25">
      <c r="A65" s="93">
        <v>47</v>
      </c>
      <c r="B65" s="27"/>
      <c r="C65" s="5"/>
      <c r="D65" s="5"/>
      <c r="E65" s="5"/>
      <c r="F65" s="5"/>
      <c r="G65" s="5"/>
      <c r="H65" s="5"/>
      <c r="I65" s="5"/>
      <c r="J65" s="28"/>
      <c r="K65" s="27"/>
      <c r="L65" s="5"/>
      <c r="M65" s="5"/>
      <c r="N65" s="28"/>
    </row>
    <row r="66" spans="1:14" x14ac:dyDescent="0.25">
      <c r="A66" s="93">
        <v>48</v>
      </c>
      <c r="B66" s="27"/>
      <c r="C66" s="5"/>
      <c r="D66" s="5"/>
      <c r="E66" s="5"/>
      <c r="F66" s="5"/>
      <c r="G66" s="5"/>
      <c r="H66" s="5"/>
      <c r="I66" s="5"/>
      <c r="J66" s="28"/>
      <c r="K66" s="27"/>
      <c r="L66" s="5"/>
      <c r="M66" s="5"/>
      <c r="N66" s="28"/>
    </row>
    <row r="67" spans="1:14" x14ac:dyDescent="0.25">
      <c r="A67" s="93">
        <v>49</v>
      </c>
      <c r="B67" s="27"/>
      <c r="C67" s="5"/>
      <c r="D67" s="5"/>
      <c r="E67" s="5"/>
      <c r="F67" s="5"/>
      <c r="G67" s="5"/>
      <c r="H67" s="5"/>
      <c r="I67" s="5"/>
      <c r="J67" s="28"/>
      <c r="K67" s="27"/>
      <c r="L67" s="5"/>
      <c r="M67" s="5"/>
      <c r="N67" s="28"/>
    </row>
    <row r="68" spans="1:14" x14ac:dyDescent="0.25">
      <c r="A68" s="93">
        <v>50</v>
      </c>
      <c r="B68" s="27"/>
      <c r="C68" s="5"/>
      <c r="D68" s="5"/>
      <c r="E68" s="5"/>
      <c r="F68" s="5"/>
      <c r="G68" s="5"/>
      <c r="H68" s="5"/>
      <c r="I68" s="5"/>
      <c r="J68" s="28"/>
      <c r="K68" s="27"/>
      <c r="L68" s="5"/>
      <c r="M68" s="5"/>
      <c r="N68" s="28"/>
    </row>
    <row r="69" spans="1:14" x14ac:dyDescent="0.25">
      <c r="A69" s="93">
        <v>51</v>
      </c>
      <c r="B69" s="27"/>
      <c r="C69" s="5"/>
      <c r="D69" s="5"/>
      <c r="E69" s="5"/>
      <c r="F69" s="5"/>
      <c r="G69" s="5"/>
      <c r="H69" s="5"/>
      <c r="I69" s="5"/>
      <c r="J69" s="28"/>
      <c r="K69" s="27"/>
      <c r="L69" s="5"/>
      <c r="M69" s="5"/>
      <c r="N69" s="28"/>
    </row>
    <row r="70" spans="1:14" x14ac:dyDescent="0.25">
      <c r="A70" s="93">
        <v>52</v>
      </c>
      <c r="B70" s="27"/>
      <c r="C70" s="5"/>
      <c r="D70" s="5"/>
      <c r="E70" s="5"/>
      <c r="F70" s="5"/>
      <c r="G70" s="5"/>
      <c r="H70" s="5"/>
      <c r="I70" s="5"/>
      <c r="J70" s="28"/>
      <c r="K70" s="27"/>
      <c r="L70" s="5"/>
      <c r="M70" s="5"/>
      <c r="N70" s="28"/>
    </row>
    <row r="71" spans="1:14" x14ac:dyDescent="0.25">
      <c r="A71" s="93">
        <v>53</v>
      </c>
      <c r="B71" s="27"/>
      <c r="C71" s="5"/>
      <c r="D71" s="5"/>
      <c r="E71" s="5"/>
      <c r="F71" s="5"/>
      <c r="G71" s="5"/>
      <c r="H71" s="5"/>
      <c r="I71" s="5"/>
      <c r="J71" s="28"/>
      <c r="K71" s="27"/>
      <c r="L71" s="5"/>
      <c r="M71" s="5"/>
      <c r="N71" s="28"/>
    </row>
    <row r="72" spans="1:14" x14ac:dyDescent="0.25">
      <c r="A72" s="93">
        <v>54</v>
      </c>
      <c r="B72" s="27"/>
      <c r="C72" s="5"/>
      <c r="D72" s="5"/>
      <c r="E72" s="5"/>
      <c r="F72" s="5"/>
      <c r="G72" s="5"/>
      <c r="H72" s="5"/>
      <c r="I72" s="5"/>
      <c r="J72" s="28"/>
      <c r="K72" s="27"/>
      <c r="L72" s="5"/>
      <c r="M72" s="5"/>
      <c r="N72" s="28"/>
    </row>
    <row r="73" spans="1:14" x14ac:dyDescent="0.25">
      <c r="A73" s="93">
        <v>55</v>
      </c>
      <c r="B73" s="27"/>
      <c r="C73" s="5"/>
      <c r="D73" s="5"/>
      <c r="E73" s="5"/>
      <c r="F73" s="5"/>
      <c r="G73" s="5"/>
      <c r="H73" s="5"/>
      <c r="I73" s="5"/>
      <c r="J73" s="28"/>
      <c r="K73" s="27"/>
      <c r="L73" s="5"/>
      <c r="M73" s="5"/>
      <c r="N73" s="28"/>
    </row>
    <row r="74" spans="1:14" x14ac:dyDescent="0.25">
      <c r="A74" s="93">
        <v>56</v>
      </c>
      <c r="B74" s="27"/>
      <c r="C74" s="5"/>
      <c r="D74" s="5"/>
      <c r="E74" s="5"/>
      <c r="F74" s="5"/>
      <c r="G74" s="5"/>
      <c r="H74" s="5"/>
      <c r="I74" s="5"/>
      <c r="J74" s="28"/>
      <c r="K74" s="27"/>
      <c r="L74" s="5"/>
      <c r="M74" s="5"/>
      <c r="N74" s="28"/>
    </row>
    <row r="75" spans="1:14" x14ac:dyDescent="0.25">
      <c r="A75" s="93">
        <v>57</v>
      </c>
      <c r="B75" s="27"/>
      <c r="C75" s="5"/>
      <c r="D75" s="5"/>
      <c r="E75" s="5"/>
      <c r="F75" s="5"/>
      <c r="G75" s="5"/>
      <c r="H75" s="5"/>
      <c r="I75" s="5"/>
      <c r="J75" s="28"/>
      <c r="K75" s="27"/>
      <c r="L75" s="5"/>
      <c r="M75" s="5"/>
      <c r="N75" s="28"/>
    </row>
    <row r="76" spans="1:14" x14ac:dyDescent="0.25">
      <c r="A76" s="93">
        <v>58</v>
      </c>
      <c r="B76" s="27"/>
      <c r="C76" s="5"/>
      <c r="D76" s="5"/>
      <c r="E76" s="5"/>
      <c r="F76" s="5"/>
      <c r="G76" s="5"/>
      <c r="H76" s="5"/>
      <c r="I76" s="5"/>
      <c r="J76" s="28"/>
      <c r="K76" s="27"/>
      <c r="L76" s="5"/>
      <c r="M76" s="5"/>
      <c r="N76" s="28"/>
    </row>
    <row r="77" spans="1:14" x14ac:dyDescent="0.25">
      <c r="A77" s="93">
        <v>59</v>
      </c>
      <c r="B77" s="27"/>
      <c r="C77" s="5"/>
      <c r="D77" s="5"/>
      <c r="E77" s="5"/>
      <c r="F77" s="5"/>
      <c r="G77" s="5"/>
      <c r="H77" s="5"/>
      <c r="I77" s="5"/>
      <c r="J77" s="28"/>
      <c r="K77" s="27"/>
      <c r="L77" s="5"/>
      <c r="M77" s="5"/>
      <c r="N77" s="28"/>
    </row>
    <row r="78" spans="1:14" x14ac:dyDescent="0.25">
      <c r="A78" s="93">
        <v>60</v>
      </c>
      <c r="B78" s="27"/>
      <c r="C78" s="5"/>
      <c r="D78" s="5"/>
      <c r="E78" s="5"/>
      <c r="F78" s="5"/>
      <c r="G78" s="5"/>
      <c r="H78" s="5"/>
      <c r="I78" s="5"/>
      <c r="J78" s="28"/>
      <c r="K78" s="27"/>
      <c r="L78" s="5"/>
      <c r="M78" s="5"/>
      <c r="N78" s="28"/>
    </row>
    <row r="79" spans="1:14" x14ac:dyDescent="0.25">
      <c r="A79" s="93">
        <v>61</v>
      </c>
      <c r="B79" s="27"/>
      <c r="C79" s="5"/>
      <c r="D79" s="5"/>
      <c r="E79" s="5"/>
      <c r="F79" s="5"/>
      <c r="G79" s="5"/>
      <c r="H79" s="5"/>
      <c r="I79" s="5"/>
      <c r="J79" s="28"/>
      <c r="K79" s="27"/>
      <c r="L79" s="5"/>
      <c r="M79" s="5"/>
      <c r="N79" s="28"/>
    </row>
    <row r="80" spans="1:14" x14ac:dyDescent="0.25">
      <c r="A80" s="93">
        <v>62</v>
      </c>
      <c r="B80" s="27"/>
      <c r="C80" s="5"/>
      <c r="D80" s="5"/>
      <c r="E80" s="5"/>
      <c r="F80" s="5"/>
      <c r="G80" s="5"/>
      <c r="H80" s="5"/>
      <c r="I80" s="5"/>
      <c r="J80" s="28"/>
      <c r="K80" s="27"/>
      <c r="L80" s="5"/>
      <c r="M80" s="5"/>
      <c r="N80" s="28"/>
    </row>
    <row r="81" spans="1:14" x14ac:dyDescent="0.25">
      <c r="A81" s="93">
        <v>63</v>
      </c>
      <c r="B81" s="27"/>
      <c r="C81" s="5"/>
      <c r="D81" s="5"/>
      <c r="E81" s="5"/>
      <c r="F81" s="5"/>
      <c r="G81" s="5"/>
      <c r="H81" s="5"/>
      <c r="I81" s="5"/>
      <c r="J81" s="28"/>
      <c r="K81" s="27"/>
      <c r="L81" s="5"/>
      <c r="M81" s="5"/>
      <c r="N81" s="28"/>
    </row>
    <row r="82" spans="1:14" x14ac:dyDescent="0.25">
      <c r="A82" s="93">
        <v>64</v>
      </c>
      <c r="B82" s="27"/>
      <c r="C82" s="5"/>
      <c r="D82" s="5"/>
      <c r="E82" s="5"/>
      <c r="F82" s="5"/>
      <c r="G82" s="5"/>
      <c r="H82" s="5"/>
      <c r="I82" s="5"/>
      <c r="J82" s="28"/>
      <c r="K82" s="27"/>
      <c r="L82" s="5"/>
      <c r="M82" s="5"/>
      <c r="N82" s="28"/>
    </row>
    <row r="83" spans="1:14" x14ac:dyDescent="0.25">
      <c r="A83" s="93">
        <v>65</v>
      </c>
      <c r="B83" s="27"/>
      <c r="C83" s="5"/>
      <c r="D83" s="5"/>
      <c r="E83" s="5"/>
      <c r="F83" s="5"/>
      <c r="G83" s="5"/>
      <c r="H83" s="5"/>
      <c r="I83" s="5"/>
      <c r="J83" s="28"/>
      <c r="K83" s="27"/>
      <c r="L83" s="5"/>
      <c r="M83" s="5"/>
      <c r="N83" s="28"/>
    </row>
    <row r="84" spans="1:14" x14ac:dyDescent="0.25">
      <c r="A84" s="93">
        <v>66</v>
      </c>
      <c r="B84" s="27"/>
      <c r="C84" s="5"/>
      <c r="D84" s="5"/>
      <c r="E84" s="5"/>
      <c r="F84" s="5"/>
      <c r="G84" s="5"/>
      <c r="H84" s="5"/>
      <c r="I84" s="5"/>
      <c r="J84" s="28"/>
      <c r="K84" s="27"/>
      <c r="L84" s="5"/>
      <c r="M84" s="5"/>
      <c r="N84" s="28"/>
    </row>
    <row r="85" spans="1:14" x14ac:dyDescent="0.25">
      <c r="A85" s="93">
        <v>67</v>
      </c>
      <c r="B85" s="27"/>
      <c r="C85" s="5"/>
      <c r="D85" s="5"/>
      <c r="E85" s="5"/>
      <c r="F85" s="5"/>
      <c r="G85" s="5"/>
      <c r="H85" s="5"/>
      <c r="I85" s="5"/>
      <c r="J85" s="28"/>
      <c r="K85" s="27"/>
      <c r="L85" s="5"/>
      <c r="M85" s="5"/>
      <c r="N85" s="28"/>
    </row>
    <row r="86" spans="1:14" x14ac:dyDescent="0.25">
      <c r="A86" s="93">
        <v>68</v>
      </c>
      <c r="B86" s="27"/>
      <c r="C86" s="5"/>
      <c r="D86" s="5"/>
      <c r="E86" s="5"/>
      <c r="F86" s="5"/>
      <c r="G86" s="5"/>
      <c r="H86" s="5"/>
      <c r="I86" s="5"/>
      <c r="J86" s="28"/>
      <c r="K86" s="27"/>
      <c r="L86" s="5"/>
      <c r="M86" s="5"/>
      <c r="N86" s="28"/>
    </row>
    <row r="87" spans="1:14" x14ac:dyDescent="0.25">
      <c r="A87" s="93">
        <v>69</v>
      </c>
      <c r="B87" s="27"/>
      <c r="C87" s="5"/>
      <c r="D87" s="5"/>
      <c r="E87" s="5"/>
      <c r="F87" s="5"/>
      <c r="G87" s="5"/>
      <c r="H87" s="5"/>
      <c r="I87" s="5"/>
      <c r="J87" s="28"/>
      <c r="K87" s="27"/>
      <c r="L87" s="5"/>
      <c r="M87" s="5"/>
      <c r="N87" s="28"/>
    </row>
    <row r="88" spans="1:14" x14ac:dyDescent="0.25">
      <c r="A88" s="93">
        <v>70</v>
      </c>
      <c r="B88" s="27"/>
      <c r="C88" s="5"/>
      <c r="D88" s="5"/>
      <c r="E88" s="5"/>
      <c r="F88" s="5"/>
      <c r="G88" s="5"/>
      <c r="H88" s="5"/>
      <c r="I88" s="5"/>
      <c r="J88" s="28"/>
      <c r="K88" s="27"/>
      <c r="L88" s="5"/>
      <c r="M88" s="5"/>
      <c r="N88" s="28"/>
    </row>
    <row r="89" spans="1:14" x14ac:dyDescent="0.25">
      <c r="A89" s="93">
        <v>71</v>
      </c>
      <c r="B89" s="27"/>
      <c r="C89" s="5"/>
      <c r="D89" s="5"/>
      <c r="E89" s="5"/>
      <c r="F89" s="5"/>
      <c r="G89" s="5"/>
      <c r="H89" s="5"/>
      <c r="I89" s="5"/>
      <c r="J89" s="28"/>
      <c r="K89" s="27"/>
      <c r="L89" s="5"/>
      <c r="M89" s="5"/>
      <c r="N89" s="28"/>
    </row>
    <row r="90" spans="1:14" x14ac:dyDescent="0.25">
      <c r="A90" s="93">
        <v>72</v>
      </c>
      <c r="B90" s="27"/>
      <c r="C90" s="5"/>
      <c r="D90" s="5"/>
      <c r="E90" s="5"/>
      <c r="F90" s="5"/>
      <c r="G90" s="5"/>
      <c r="H90" s="5"/>
      <c r="I90" s="5"/>
      <c r="J90" s="28"/>
      <c r="K90" s="27"/>
      <c r="L90" s="5"/>
      <c r="M90" s="5"/>
      <c r="N90" s="28"/>
    </row>
    <row r="91" spans="1:14" x14ac:dyDescent="0.25">
      <c r="A91" s="93">
        <v>73</v>
      </c>
      <c r="B91" s="27"/>
      <c r="C91" s="5"/>
      <c r="D91" s="5"/>
      <c r="E91" s="5"/>
      <c r="F91" s="5"/>
      <c r="G91" s="5"/>
      <c r="H91" s="5"/>
      <c r="I91" s="5"/>
      <c r="J91" s="28"/>
      <c r="K91" s="27"/>
      <c r="L91" s="5"/>
      <c r="M91" s="5"/>
      <c r="N91" s="28"/>
    </row>
    <row r="92" spans="1:14" x14ac:dyDescent="0.25">
      <c r="A92" s="93">
        <v>74</v>
      </c>
      <c r="B92" s="27"/>
      <c r="C92" s="5"/>
      <c r="D92" s="5"/>
      <c r="E92" s="5"/>
      <c r="F92" s="5"/>
      <c r="G92" s="5"/>
      <c r="H92" s="5"/>
      <c r="I92" s="5"/>
      <c r="J92" s="28"/>
      <c r="K92" s="27"/>
      <c r="L92" s="5"/>
      <c r="M92" s="5"/>
      <c r="N92" s="28"/>
    </row>
    <row r="93" spans="1:14" x14ac:dyDescent="0.25">
      <c r="A93" s="93">
        <v>75</v>
      </c>
      <c r="B93" s="27"/>
      <c r="C93" s="5"/>
      <c r="D93" s="5"/>
      <c r="E93" s="5"/>
      <c r="F93" s="5"/>
      <c r="G93" s="5"/>
      <c r="H93" s="5"/>
      <c r="I93" s="5"/>
      <c r="J93" s="28"/>
      <c r="K93" s="27"/>
      <c r="L93" s="5"/>
      <c r="M93" s="5"/>
      <c r="N93" s="28"/>
    </row>
    <row r="94" spans="1:14" x14ac:dyDescent="0.25">
      <c r="A94" s="93">
        <v>76</v>
      </c>
      <c r="B94" s="27"/>
      <c r="C94" s="5"/>
      <c r="D94" s="5"/>
      <c r="E94" s="5"/>
      <c r="F94" s="5"/>
      <c r="G94" s="5"/>
      <c r="H94" s="5"/>
      <c r="I94" s="5"/>
      <c r="J94" s="28"/>
      <c r="K94" s="27"/>
      <c r="L94" s="5"/>
      <c r="M94" s="5"/>
      <c r="N94" s="28"/>
    </row>
    <row r="95" spans="1:14" x14ac:dyDescent="0.25">
      <c r="A95" s="93">
        <v>77</v>
      </c>
      <c r="B95" s="27"/>
      <c r="C95" s="5"/>
      <c r="D95" s="5"/>
      <c r="E95" s="5"/>
      <c r="F95" s="5"/>
      <c r="G95" s="5"/>
      <c r="H95" s="5"/>
      <c r="I95" s="5"/>
      <c r="J95" s="28"/>
      <c r="K95" s="27"/>
      <c r="L95" s="5"/>
      <c r="M95" s="5"/>
      <c r="N95" s="28"/>
    </row>
    <row r="96" spans="1:14" x14ac:dyDescent="0.25">
      <c r="A96" s="93">
        <v>78</v>
      </c>
      <c r="B96" s="27"/>
      <c r="C96" s="5"/>
      <c r="D96" s="5"/>
      <c r="E96" s="5"/>
      <c r="F96" s="5"/>
      <c r="G96" s="5"/>
      <c r="H96" s="5"/>
      <c r="I96" s="5"/>
      <c r="J96" s="28"/>
      <c r="K96" s="27"/>
      <c r="L96" s="5"/>
      <c r="M96" s="5"/>
      <c r="N96" s="28"/>
    </row>
    <row r="97" spans="1:14" x14ac:dyDescent="0.25">
      <c r="A97" s="93">
        <v>79</v>
      </c>
      <c r="B97" s="27"/>
      <c r="C97" s="5"/>
      <c r="D97" s="5"/>
      <c r="E97" s="5"/>
      <c r="F97" s="5"/>
      <c r="G97" s="5"/>
      <c r="H97" s="5"/>
      <c r="I97" s="5"/>
      <c r="J97" s="28"/>
      <c r="K97" s="27"/>
      <c r="L97" s="5"/>
      <c r="M97" s="5"/>
      <c r="N97" s="28"/>
    </row>
    <row r="98" spans="1:14" x14ac:dyDescent="0.25">
      <c r="A98" s="93">
        <v>80</v>
      </c>
      <c r="B98" s="27"/>
      <c r="C98" s="5"/>
      <c r="D98" s="5"/>
      <c r="E98" s="5"/>
      <c r="F98" s="5"/>
      <c r="G98" s="5"/>
      <c r="H98" s="5"/>
      <c r="I98" s="5"/>
      <c r="J98" s="28"/>
      <c r="K98" s="27"/>
      <c r="L98" s="5"/>
      <c r="M98" s="5"/>
      <c r="N98" s="28"/>
    </row>
    <row r="99" spans="1:14" x14ac:dyDescent="0.25">
      <c r="A99" s="93">
        <v>81</v>
      </c>
      <c r="B99" s="27"/>
      <c r="C99" s="5"/>
      <c r="D99" s="5"/>
      <c r="E99" s="5"/>
      <c r="F99" s="5"/>
      <c r="G99" s="5"/>
      <c r="H99" s="5"/>
      <c r="I99" s="5"/>
      <c r="J99" s="28"/>
      <c r="K99" s="27"/>
      <c r="L99" s="5"/>
      <c r="M99" s="5"/>
      <c r="N99" s="28"/>
    </row>
    <row r="100" spans="1:14" x14ac:dyDescent="0.25">
      <c r="A100" s="93">
        <v>82</v>
      </c>
      <c r="B100" s="27"/>
      <c r="C100" s="5"/>
      <c r="D100" s="5"/>
      <c r="E100" s="5"/>
      <c r="F100" s="5"/>
      <c r="G100" s="5"/>
      <c r="H100" s="5"/>
      <c r="I100" s="5"/>
      <c r="J100" s="28"/>
      <c r="K100" s="27"/>
      <c r="L100" s="5"/>
      <c r="M100" s="5"/>
      <c r="N100" s="28"/>
    </row>
    <row r="101" spans="1:14" x14ac:dyDescent="0.25">
      <c r="A101" s="93">
        <v>83</v>
      </c>
      <c r="B101" s="27"/>
      <c r="C101" s="5"/>
      <c r="D101" s="5"/>
      <c r="E101" s="5"/>
      <c r="F101" s="5"/>
      <c r="G101" s="5"/>
      <c r="H101" s="5"/>
      <c r="I101" s="5"/>
      <c r="J101" s="28"/>
      <c r="K101" s="27"/>
      <c r="L101" s="5"/>
      <c r="M101" s="5"/>
      <c r="N101" s="28"/>
    </row>
    <row r="102" spans="1:14" x14ac:dyDescent="0.25">
      <c r="A102" s="93">
        <v>84</v>
      </c>
      <c r="B102" s="27"/>
      <c r="C102" s="5"/>
      <c r="D102" s="5"/>
      <c r="E102" s="5"/>
      <c r="F102" s="5"/>
      <c r="G102" s="5"/>
      <c r="H102" s="5"/>
      <c r="I102" s="5"/>
      <c r="J102" s="28"/>
      <c r="K102" s="27"/>
      <c r="L102" s="5"/>
      <c r="M102" s="5"/>
      <c r="N102" s="28"/>
    </row>
    <row r="103" spans="1:14" x14ac:dyDescent="0.25">
      <c r="A103" s="93">
        <v>85</v>
      </c>
      <c r="B103" s="27"/>
      <c r="C103" s="5"/>
      <c r="D103" s="5"/>
      <c r="E103" s="5"/>
      <c r="F103" s="5"/>
      <c r="G103" s="5"/>
      <c r="H103" s="5"/>
      <c r="I103" s="5"/>
      <c r="J103" s="28"/>
      <c r="K103" s="27"/>
      <c r="L103" s="5"/>
      <c r="M103" s="5"/>
      <c r="N103" s="28"/>
    </row>
    <row r="104" spans="1:14" x14ac:dyDescent="0.25">
      <c r="A104" s="93">
        <v>86</v>
      </c>
      <c r="B104" s="27"/>
      <c r="C104" s="5"/>
      <c r="D104" s="5"/>
      <c r="E104" s="5"/>
      <c r="F104" s="5"/>
      <c r="G104" s="5"/>
      <c r="H104" s="5"/>
      <c r="I104" s="5"/>
      <c r="J104" s="28"/>
      <c r="K104" s="27"/>
      <c r="L104" s="5"/>
      <c r="M104" s="5"/>
      <c r="N104" s="28"/>
    </row>
    <row r="105" spans="1:14" x14ac:dyDescent="0.25">
      <c r="A105" s="93">
        <v>87</v>
      </c>
      <c r="B105" s="27"/>
      <c r="C105" s="5"/>
      <c r="D105" s="5"/>
      <c r="E105" s="5"/>
      <c r="F105" s="5"/>
      <c r="G105" s="5"/>
      <c r="H105" s="5"/>
      <c r="I105" s="5"/>
      <c r="J105" s="28"/>
      <c r="K105" s="27"/>
      <c r="L105" s="5"/>
      <c r="M105" s="5"/>
      <c r="N105" s="28"/>
    </row>
    <row r="106" spans="1:14" x14ac:dyDescent="0.25">
      <c r="A106" s="93">
        <v>88</v>
      </c>
      <c r="B106" s="27"/>
      <c r="C106" s="5"/>
      <c r="D106" s="5"/>
      <c r="E106" s="5"/>
      <c r="F106" s="5"/>
      <c r="G106" s="5"/>
      <c r="H106" s="5"/>
      <c r="I106" s="5"/>
      <c r="J106" s="28"/>
      <c r="K106" s="27"/>
      <c r="L106" s="5"/>
      <c r="M106" s="5"/>
      <c r="N106" s="28"/>
    </row>
    <row r="107" spans="1:14" x14ac:dyDescent="0.25">
      <c r="A107" s="93">
        <v>89</v>
      </c>
      <c r="B107" s="27"/>
      <c r="C107" s="5"/>
      <c r="D107" s="5"/>
      <c r="E107" s="5"/>
      <c r="F107" s="5"/>
      <c r="G107" s="5"/>
      <c r="H107" s="5"/>
      <c r="I107" s="5"/>
      <c r="J107" s="28"/>
      <c r="K107" s="27"/>
      <c r="L107" s="5"/>
      <c r="M107" s="5"/>
      <c r="N107" s="28"/>
    </row>
    <row r="108" spans="1:14" x14ac:dyDescent="0.25">
      <c r="A108" s="93">
        <v>90</v>
      </c>
      <c r="B108" s="27"/>
      <c r="C108" s="5"/>
      <c r="D108" s="5"/>
      <c r="E108" s="5"/>
      <c r="F108" s="5"/>
      <c r="G108" s="5"/>
      <c r="H108" s="5"/>
      <c r="I108" s="5"/>
      <c r="J108" s="28"/>
      <c r="K108" s="27"/>
      <c r="L108" s="5"/>
      <c r="M108" s="5"/>
      <c r="N108" s="28"/>
    </row>
    <row r="109" spans="1:14" x14ac:dyDescent="0.25">
      <c r="A109" s="93">
        <v>91</v>
      </c>
      <c r="B109" s="27"/>
      <c r="C109" s="5"/>
      <c r="D109" s="5"/>
      <c r="E109" s="5"/>
      <c r="F109" s="5"/>
      <c r="G109" s="5"/>
      <c r="H109" s="5"/>
      <c r="I109" s="5"/>
      <c r="J109" s="28"/>
      <c r="K109" s="27"/>
      <c r="L109" s="5"/>
      <c r="M109" s="5"/>
      <c r="N109" s="28"/>
    </row>
    <row r="110" spans="1:14" x14ac:dyDescent="0.25">
      <c r="A110" s="93">
        <v>92</v>
      </c>
      <c r="B110" s="27"/>
      <c r="C110" s="5"/>
      <c r="D110" s="5"/>
      <c r="E110" s="5"/>
      <c r="F110" s="5"/>
      <c r="G110" s="5"/>
      <c r="H110" s="5"/>
      <c r="I110" s="5"/>
      <c r="J110" s="28"/>
      <c r="K110" s="27"/>
      <c r="L110" s="5"/>
      <c r="M110" s="5"/>
      <c r="N110" s="28"/>
    </row>
    <row r="111" spans="1:14" x14ac:dyDescent="0.25">
      <c r="A111" s="93">
        <v>93</v>
      </c>
      <c r="B111" s="27"/>
      <c r="C111" s="5"/>
      <c r="D111" s="5"/>
      <c r="E111" s="5"/>
      <c r="F111" s="5"/>
      <c r="G111" s="5"/>
      <c r="H111" s="5"/>
      <c r="I111" s="5"/>
      <c r="J111" s="28"/>
      <c r="K111" s="27"/>
      <c r="L111" s="5"/>
      <c r="M111" s="5"/>
      <c r="N111" s="28"/>
    </row>
    <row r="112" spans="1:14" x14ac:dyDescent="0.25">
      <c r="A112" s="93">
        <v>94</v>
      </c>
      <c r="B112" s="27"/>
      <c r="C112" s="5"/>
      <c r="D112" s="5"/>
      <c r="E112" s="5"/>
      <c r="F112" s="5"/>
      <c r="G112" s="5"/>
      <c r="H112" s="5"/>
      <c r="I112" s="5"/>
      <c r="J112" s="28"/>
      <c r="K112" s="27"/>
      <c r="L112" s="5"/>
      <c r="M112" s="5"/>
      <c r="N112" s="28"/>
    </row>
    <row r="113" spans="1:14" x14ac:dyDescent="0.25">
      <c r="A113" s="93">
        <v>95</v>
      </c>
      <c r="B113" s="27"/>
      <c r="C113" s="5"/>
      <c r="D113" s="5"/>
      <c r="E113" s="5"/>
      <c r="F113" s="5"/>
      <c r="G113" s="5"/>
      <c r="H113" s="5"/>
      <c r="I113" s="5"/>
      <c r="J113" s="28"/>
      <c r="K113" s="27"/>
      <c r="L113" s="5"/>
      <c r="M113" s="5"/>
      <c r="N113" s="28"/>
    </row>
    <row r="114" spans="1:14" x14ac:dyDescent="0.25">
      <c r="A114" s="93">
        <v>96</v>
      </c>
      <c r="B114" s="27"/>
      <c r="C114" s="5"/>
      <c r="D114" s="5"/>
      <c r="E114" s="5"/>
      <c r="F114" s="5"/>
      <c r="G114" s="5"/>
      <c r="H114" s="5"/>
      <c r="I114" s="5"/>
      <c r="J114" s="28"/>
      <c r="K114" s="27"/>
      <c r="L114" s="5"/>
      <c r="M114" s="5"/>
      <c r="N114" s="28"/>
    </row>
    <row r="115" spans="1:14" x14ac:dyDescent="0.25">
      <c r="A115" s="93">
        <v>97</v>
      </c>
      <c r="B115" s="27"/>
      <c r="C115" s="5"/>
      <c r="D115" s="5"/>
      <c r="E115" s="5"/>
      <c r="F115" s="5"/>
      <c r="G115" s="5"/>
      <c r="H115" s="5"/>
      <c r="I115" s="5"/>
      <c r="J115" s="28"/>
      <c r="K115" s="27"/>
      <c r="L115" s="5"/>
      <c r="M115" s="5"/>
      <c r="N115" s="28"/>
    </row>
    <row r="116" spans="1:14" x14ac:dyDescent="0.25">
      <c r="A116" s="93">
        <v>98</v>
      </c>
      <c r="B116" s="27"/>
      <c r="C116" s="5"/>
      <c r="D116" s="5"/>
      <c r="E116" s="5"/>
      <c r="F116" s="5"/>
      <c r="G116" s="5"/>
      <c r="H116" s="5"/>
      <c r="I116" s="5"/>
      <c r="J116" s="28"/>
      <c r="K116" s="27"/>
      <c r="L116" s="5"/>
      <c r="M116" s="5"/>
      <c r="N116" s="28"/>
    </row>
    <row r="117" spans="1:14" x14ac:dyDescent="0.25">
      <c r="A117" s="93">
        <v>99</v>
      </c>
      <c r="B117" s="27"/>
      <c r="C117" s="5"/>
      <c r="D117" s="5"/>
      <c r="E117" s="5"/>
      <c r="F117" s="5"/>
      <c r="G117" s="5"/>
      <c r="H117" s="5"/>
      <c r="I117" s="5"/>
      <c r="J117" s="28"/>
      <c r="K117" s="27"/>
      <c r="L117" s="5"/>
      <c r="M117" s="5"/>
      <c r="N117" s="28"/>
    </row>
    <row r="118" spans="1:14" x14ac:dyDescent="0.25">
      <c r="A118" s="93">
        <v>100</v>
      </c>
      <c r="B118" s="27"/>
      <c r="C118" s="5"/>
      <c r="D118" s="5"/>
      <c r="E118" s="5"/>
      <c r="F118" s="5"/>
      <c r="G118" s="5"/>
      <c r="H118" s="5"/>
      <c r="I118" s="5"/>
      <c r="J118" s="28"/>
      <c r="K118" s="27"/>
      <c r="L118" s="5"/>
      <c r="M118" s="5"/>
      <c r="N118" s="28"/>
    </row>
    <row r="119" spans="1:14" x14ac:dyDescent="0.25">
      <c r="A119" s="93">
        <v>101</v>
      </c>
      <c r="B119" s="27"/>
      <c r="C119" s="5"/>
      <c r="D119" s="5"/>
      <c r="E119" s="5"/>
      <c r="F119" s="5"/>
      <c r="G119" s="5"/>
      <c r="H119" s="5"/>
      <c r="I119" s="5"/>
      <c r="J119" s="28"/>
      <c r="K119" s="27"/>
      <c r="L119" s="5"/>
      <c r="M119" s="5"/>
      <c r="N119" s="28"/>
    </row>
    <row r="120" spans="1:14" x14ac:dyDescent="0.25">
      <c r="A120" s="93">
        <v>102</v>
      </c>
      <c r="B120" s="27"/>
      <c r="C120" s="5"/>
      <c r="D120" s="5"/>
      <c r="E120" s="5"/>
      <c r="F120" s="5"/>
      <c r="G120" s="5"/>
      <c r="H120" s="5"/>
      <c r="I120" s="5"/>
      <c r="J120" s="28"/>
      <c r="K120" s="27"/>
      <c r="L120" s="5"/>
      <c r="M120" s="5"/>
      <c r="N120" s="28"/>
    </row>
    <row r="121" spans="1:14" x14ac:dyDescent="0.25">
      <c r="A121" s="93">
        <v>103</v>
      </c>
      <c r="B121" s="27"/>
      <c r="C121" s="5"/>
      <c r="D121" s="5"/>
      <c r="E121" s="5"/>
      <c r="F121" s="5"/>
      <c r="G121" s="5"/>
      <c r="H121" s="5"/>
      <c r="I121" s="5"/>
      <c r="J121" s="28"/>
      <c r="K121" s="27"/>
      <c r="L121" s="5"/>
      <c r="M121" s="5"/>
      <c r="N121" s="28"/>
    </row>
    <row r="122" spans="1:14" x14ac:dyDescent="0.25">
      <c r="A122" s="93">
        <v>104</v>
      </c>
      <c r="B122" s="27"/>
      <c r="C122" s="5"/>
      <c r="D122" s="5"/>
      <c r="E122" s="5"/>
      <c r="F122" s="5"/>
      <c r="G122" s="5"/>
      <c r="H122" s="5"/>
      <c r="I122" s="5"/>
      <c r="J122" s="28"/>
      <c r="K122" s="27"/>
      <c r="L122" s="5"/>
      <c r="M122" s="5"/>
      <c r="N122" s="28"/>
    </row>
    <row r="123" spans="1:14" x14ac:dyDescent="0.25">
      <c r="A123" s="93">
        <v>105</v>
      </c>
      <c r="B123" s="27"/>
      <c r="C123" s="5"/>
      <c r="D123" s="5"/>
      <c r="E123" s="5"/>
      <c r="F123" s="5"/>
      <c r="G123" s="5"/>
      <c r="H123" s="5"/>
      <c r="I123" s="5"/>
      <c r="J123" s="28"/>
      <c r="K123" s="27"/>
      <c r="L123" s="5"/>
      <c r="M123" s="5"/>
      <c r="N123" s="28"/>
    </row>
    <row r="124" spans="1:14" x14ac:dyDescent="0.25">
      <c r="A124" s="93">
        <v>106</v>
      </c>
      <c r="B124" s="27"/>
      <c r="C124" s="5"/>
      <c r="D124" s="5"/>
      <c r="E124" s="5"/>
      <c r="F124" s="5"/>
      <c r="G124" s="5"/>
      <c r="H124" s="5"/>
      <c r="I124" s="5"/>
      <c r="J124" s="28"/>
      <c r="K124" s="27"/>
      <c r="L124" s="5"/>
      <c r="M124" s="5"/>
      <c r="N124" s="28"/>
    </row>
    <row r="125" spans="1:14" x14ac:dyDescent="0.25">
      <c r="A125" s="93">
        <v>107</v>
      </c>
      <c r="B125" s="27"/>
      <c r="C125" s="5"/>
      <c r="D125" s="5"/>
      <c r="E125" s="5"/>
      <c r="F125" s="5"/>
      <c r="G125" s="5"/>
      <c r="H125" s="5"/>
      <c r="I125" s="5"/>
      <c r="J125" s="28"/>
      <c r="K125" s="27"/>
      <c r="L125" s="5"/>
      <c r="M125" s="5"/>
      <c r="N125" s="28"/>
    </row>
    <row r="126" spans="1:14" x14ac:dyDescent="0.25">
      <c r="A126" s="93">
        <v>108</v>
      </c>
      <c r="B126" s="27"/>
      <c r="C126" s="5"/>
      <c r="D126" s="5"/>
      <c r="E126" s="5"/>
      <c r="F126" s="5"/>
      <c r="G126" s="5"/>
      <c r="H126" s="5"/>
      <c r="I126" s="5"/>
      <c r="J126" s="28"/>
      <c r="K126" s="27"/>
      <c r="L126" s="5"/>
      <c r="M126" s="5"/>
      <c r="N126" s="28"/>
    </row>
    <row r="127" spans="1:14" x14ac:dyDescent="0.25">
      <c r="A127" s="93">
        <v>109</v>
      </c>
      <c r="B127" s="27"/>
      <c r="C127" s="5"/>
      <c r="D127" s="5"/>
      <c r="E127" s="5"/>
      <c r="F127" s="5"/>
      <c r="G127" s="5"/>
      <c r="H127" s="5"/>
      <c r="I127" s="5"/>
      <c r="J127" s="28"/>
      <c r="K127" s="27"/>
      <c r="L127" s="5"/>
      <c r="M127" s="5"/>
      <c r="N127" s="28"/>
    </row>
    <row r="128" spans="1:14" x14ac:dyDescent="0.25">
      <c r="A128" s="93">
        <v>110</v>
      </c>
      <c r="B128" s="27"/>
      <c r="C128" s="5"/>
      <c r="D128" s="5"/>
      <c r="E128" s="5"/>
      <c r="F128" s="5"/>
      <c r="G128" s="5"/>
      <c r="H128" s="5"/>
      <c r="I128" s="5"/>
      <c r="J128" s="28"/>
      <c r="K128" s="27"/>
      <c r="L128" s="5"/>
      <c r="M128" s="5"/>
      <c r="N128" s="28"/>
    </row>
    <row r="129" spans="1:14" x14ac:dyDescent="0.25">
      <c r="A129" s="93">
        <v>111</v>
      </c>
      <c r="B129" s="27"/>
      <c r="C129" s="5"/>
      <c r="D129" s="5"/>
      <c r="E129" s="5"/>
      <c r="F129" s="5"/>
      <c r="G129" s="5"/>
      <c r="H129" s="5"/>
      <c r="I129" s="5"/>
      <c r="J129" s="28"/>
      <c r="K129" s="27"/>
      <c r="L129" s="5"/>
      <c r="M129" s="5"/>
      <c r="N129" s="28"/>
    </row>
    <row r="130" spans="1:14" x14ac:dyDescent="0.25">
      <c r="A130" s="93">
        <v>112</v>
      </c>
      <c r="B130" s="27"/>
      <c r="C130" s="5"/>
      <c r="D130" s="5"/>
      <c r="E130" s="5"/>
      <c r="F130" s="5"/>
      <c r="G130" s="5"/>
      <c r="H130" s="5"/>
      <c r="I130" s="5"/>
      <c r="J130" s="28"/>
      <c r="K130" s="27"/>
      <c r="L130" s="5"/>
      <c r="M130" s="5"/>
      <c r="N130" s="28"/>
    </row>
    <row r="131" spans="1:14" x14ac:dyDescent="0.25">
      <c r="A131" s="93">
        <v>113</v>
      </c>
      <c r="B131" s="27"/>
      <c r="C131" s="5"/>
      <c r="D131" s="5"/>
      <c r="E131" s="5"/>
      <c r="F131" s="5"/>
      <c r="G131" s="5"/>
      <c r="H131" s="5"/>
      <c r="I131" s="5"/>
      <c r="J131" s="28"/>
      <c r="K131" s="27"/>
      <c r="L131" s="5"/>
      <c r="M131" s="5"/>
      <c r="N131" s="28"/>
    </row>
    <row r="132" spans="1:14" x14ac:dyDescent="0.25">
      <c r="A132" s="93">
        <v>114</v>
      </c>
      <c r="B132" s="27"/>
      <c r="C132" s="5"/>
      <c r="D132" s="5"/>
      <c r="E132" s="5"/>
      <c r="F132" s="5"/>
      <c r="G132" s="5"/>
      <c r="H132" s="5"/>
      <c r="I132" s="5"/>
      <c r="J132" s="28"/>
      <c r="K132" s="27"/>
      <c r="L132" s="5"/>
      <c r="M132" s="5"/>
      <c r="N132" s="28"/>
    </row>
    <row r="133" spans="1:14" x14ac:dyDescent="0.25">
      <c r="A133" s="93">
        <v>115</v>
      </c>
      <c r="B133" s="27"/>
      <c r="C133" s="5"/>
      <c r="D133" s="5"/>
      <c r="E133" s="5"/>
      <c r="F133" s="5"/>
      <c r="G133" s="5"/>
      <c r="H133" s="5"/>
      <c r="I133" s="5"/>
      <c r="J133" s="28"/>
      <c r="K133" s="27"/>
      <c r="L133" s="5"/>
      <c r="M133" s="5"/>
      <c r="N133" s="28"/>
    </row>
    <row r="134" spans="1:14" x14ac:dyDescent="0.25">
      <c r="A134" s="93">
        <v>116</v>
      </c>
      <c r="B134" s="27"/>
      <c r="C134" s="5"/>
      <c r="D134" s="5"/>
      <c r="E134" s="5"/>
      <c r="F134" s="5"/>
      <c r="G134" s="5"/>
      <c r="H134" s="5"/>
      <c r="I134" s="5"/>
      <c r="J134" s="28"/>
      <c r="K134" s="27"/>
      <c r="L134" s="5"/>
      <c r="M134" s="5"/>
      <c r="N134" s="28"/>
    </row>
    <row r="135" spans="1:14" x14ac:dyDescent="0.25">
      <c r="A135" s="93">
        <v>117</v>
      </c>
      <c r="B135" s="27"/>
      <c r="C135" s="5"/>
      <c r="D135" s="5"/>
      <c r="E135" s="5"/>
      <c r="F135" s="5"/>
      <c r="G135" s="5"/>
      <c r="H135" s="5"/>
      <c r="I135" s="5"/>
      <c r="J135" s="28"/>
      <c r="K135" s="27"/>
      <c r="L135" s="5"/>
      <c r="M135" s="5"/>
      <c r="N135" s="28"/>
    </row>
    <row r="136" spans="1:14" x14ac:dyDescent="0.25">
      <c r="A136" s="93">
        <v>118</v>
      </c>
      <c r="B136" s="27"/>
      <c r="C136" s="5"/>
      <c r="D136" s="5"/>
      <c r="E136" s="5"/>
      <c r="F136" s="5"/>
      <c r="G136" s="5"/>
      <c r="H136" s="5"/>
      <c r="I136" s="5"/>
      <c r="J136" s="28"/>
      <c r="K136" s="27"/>
      <c r="L136" s="5"/>
      <c r="M136" s="5"/>
      <c r="N136" s="28"/>
    </row>
    <row r="137" spans="1:14" x14ac:dyDescent="0.25">
      <c r="A137" s="93">
        <v>119</v>
      </c>
      <c r="B137" s="27"/>
      <c r="C137" s="5"/>
      <c r="D137" s="5"/>
      <c r="E137" s="5"/>
      <c r="F137" s="5"/>
      <c r="G137" s="5"/>
      <c r="H137" s="5"/>
      <c r="I137" s="5"/>
      <c r="J137" s="28"/>
      <c r="K137" s="27"/>
      <c r="L137" s="5"/>
      <c r="M137" s="5"/>
      <c r="N137" s="28"/>
    </row>
    <row r="138" spans="1:14" x14ac:dyDescent="0.25">
      <c r="A138" s="93">
        <v>120</v>
      </c>
      <c r="B138" s="27"/>
      <c r="C138" s="5"/>
      <c r="D138" s="5"/>
      <c r="E138" s="5"/>
      <c r="F138" s="5"/>
      <c r="G138" s="5"/>
      <c r="H138" s="5"/>
      <c r="I138" s="5"/>
      <c r="J138" s="28"/>
      <c r="K138" s="27"/>
      <c r="L138" s="5"/>
      <c r="M138" s="5"/>
      <c r="N138" s="28"/>
    </row>
    <row r="139" spans="1:14" x14ac:dyDescent="0.25">
      <c r="A139" s="93">
        <v>121</v>
      </c>
      <c r="B139" s="27"/>
      <c r="C139" s="5"/>
      <c r="D139" s="5"/>
      <c r="E139" s="5"/>
      <c r="F139" s="5"/>
      <c r="G139" s="5"/>
      <c r="H139" s="5"/>
      <c r="I139" s="5"/>
      <c r="J139" s="28"/>
      <c r="K139" s="27"/>
      <c r="L139" s="5"/>
      <c r="M139" s="5"/>
      <c r="N139" s="28"/>
    </row>
    <row r="140" spans="1:14" x14ac:dyDescent="0.25">
      <c r="A140" s="93">
        <v>122</v>
      </c>
      <c r="B140" s="27"/>
      <c r="C140" s="5"/>
      <c r="D140" s="5"/>
      <c r="E140" s="5"/>
      <c r="F140" s="5"/>
      <c r="G140" s="5"/>
      <c r="H140" s="5"/>
      <c r="I140" s="5"/>
      <c r="J140" s="28"/>
      <c r="K140" s="27"/>
      <c r="L140" s="5"/>
      <c r="M140" s="5"/>
      <c r="N140" s="28"/>
    </row>
    <row r="141" spans="1:14" x14ac:dyDescent="0.25">
      <c r="A141" s="93">
        <v>123</v>
      </c>
      <c r="B141" s="27"/>
      <c r="C141" s="5"/>
      <c r="D141" s="5"/>
      <c r="E141" s="5"/>
      <c r="F141" s="5"/>
      <c r="G141" s="5"/>
      <c r="H141" s="5"/>
      <c r="I141" s="5"/>
      <c r="J141" s="28"/>
      <c r="K141" s="27"/>
      <c r="L141" s="5"/>
      <c r="M141" s="5"/>
      <c r="N141" s="28"/>
    </row>
    <row r="142" spans="1:14" x14ac:dyDescent="0.25">
      <c r="A142" s="93">
        <v>124</v>
      </c>
      <c r="B142" s="27"/>
      <c r="C142" s="5"/>
      <c r="D142" s="5"/>
      <c r="E142" s="5"/>
      <c r="F142" s="5"/>
      <c r="G142" s="5"/>
      <c r="H142" s="5"/>
      <c r="I142" s="5"/>
      <c r="J142" s="28"/>
      <c r="K142" s="27"/>
      <c r="L142" s="5"/>
      <c r="M142" s="5"/>
      <c r="N142" s="28"/>
    </row>
    <row r="143" spans="1:14" x14ac:dyDescent="0.25">
      <c r="A143" s="93">
        <v>125</v>
      </c>
      <c r="B143" s="27"/>
      <c r="C143" s="5"/>
      <c r="D143" s="5"/>
      <c r="E143" s="5"/>
      <c r="F143" s="5"/>
      <c r="G143" s="5"/>
      <c r="H143" s="5"/>
      <c r="I143" s="5"/>
      <c r="J143" s="28"/>
      <c r="K143" s="27"/>
      <c r="L143" s="5"/>
      <c r="M143" s="5"/>
      <c r="N143" s="28"/>
    </row>
    <row r="144" spans="1:14" x14ac:dyDescent="0.25">
      <c r="A144" s="93">
        <v>126</v>
      </c>
      <c r="B144" s="27"/>
      <c r="C144" s="5"/>
      <c r="D144" s="5"/>
      <c r="E144" s="5"/>
      <c r="F144" s="5"/>
      <c r="G144" s="5"/>
      <c r="H144" s="5"/>
      <c r="I144" s="5"/>
      <c r="J144" s="28"/>
      <c r="K144" s="27"/>
      <c r="L144" s="5"/>
      <c r="M144" s="5"/>
      <c r="N144" s="28"/>
    </row>
    <row r="145" spans="1:14" x14ac:dyDescent="0.25">
      <c r="A145" s="93">
        <v>127</v>
      </c>
      <c r="B145" s="27"/>
      <c r="C145" s="5"/>
      <c r="D145" s="5"/>
      <c r="E145" s="5"/>
      <c r="F145" s="5"/>
      <c r="G145" s="5"/>
      <c r="H145" s="5"/>
      <c r="I145" s="5"/>
      <c r="J145" s="28"/>
      <c r="K145" s="27"/>
      <c r="L145" s="5"/>
      <c r="M145" s="5"/>
      <c r="N145" s="28"/>
    </row>
    <row r="146" spans="1:14" x14ac:dyDescent="0.25">
      <c r="A146" s="93">
        <v>128</v>
      </c>
      <c r="B146" s="27"/>
      <c r="C146" s="5"/>
      <c r="D146" s="5"/>
      <c r="E146" s="5"/>
      <c r="F146" s="5"/>
      <c r="G146" s="5"/>
      <c r="H146" s="5"/>
      <c r="I146" s="5"/>
      <c r="J146" s="28"/>
      <c r="K146" s="27"/>
      <c r="L146" s="5"/>
      <c r="M146" s="5"/>
      <c r="N146" s="28"/>
    </row>
    <row r="147" spans="1:14" x14ac:dyDescent="0.25">
      <c r="A147" s="93">
        <v>129</v>
      </c>
      <c r="B147" s="27"/>
      <c r="C147" s="5"/>
      <c r="D147" s="5"/>
      <c r="E147" s="5"/>
      <c r="F147" s="5"/>
      <c r="G147" s="5"/>
      <c r="H147" s="5"/>
      <c r="I147" s="5"/>
      <c r="J147" s="28"/>
      <c r="K147" s="27"/>
      <c r="L147" s="5"/>
      <c r="M147" s="5"/>
      <c r="N147" s="28"/>
    </row>
    <row r="148" spans="1:14" x14ac:dyDescent="0.25">
      <c r="A148" s="93">
        <v>130</v>
      </c>
      <c r="B148" s="27"/>
      <c r="C148" s="5"/>
      <c r="D148" s="5"/>
      <c r="E148" s="5"/>
      <c r="F148" s="5"/>
      <c r="G148" s="5"/>
      <c r="H148" s="5"/>
      <c r="I148" s="5"/>
      <c r="J148" s="28"/>
      <c r="K148" s="27"/>
      <c r="L148" s="5"/>
      <c r="M148" s="5"/>
      <c r="N148" s="28"/>
    </row>
    <row r="149" spans="1:14" x14ac:dyDescent="0.25">
      <c r="A149" s="93">
        <v>131</v>
      </c>
      <c r="B149" s="27"/>
      <c r="C149" s="5"/>
      <c r="D149" s="5"/>
      <c r="E149" s="5"/>
      <c r="F149" s="5"/>
      <c r="G149" s="5"/>
      <c r="H149" s="5"/>
      <c r="I149" s="5"/>
      <c r="J149" s="28"/>
      <c r="K149" s="27"/>
      <c r="L149" s="5"/>
      <c r="M149" s="5"/>
      <c r="N149" s="28"/>
    </row>
    <row r="150" spans="1:14" x14ac:dyDescent="0.25">
      <c r="A150" s="93">
        <v>132</v>
      </c>
      <c r="B150" s="27"/>
      <c r="C150" s="5"/>
      <c r="D150" s="5"/>
      <c r="E150" s="5"/>
      <c r="F150" s="5"/>
      <c r="G150" s="5"/>
      <c r="H150" s="5"/>
      <c r="I150" s="5"/>
      <c r="J150" s="28"/>
      <c r="K150" s="27"/>
      <c r="L150" s="5"/>
      <c r="M150" s="5"/>
      <c r="N150" s="28"/>
    </row>
    <row r="151" spans="1:14" x14ac:dyDescent="0.25">
      <c r="A151" s="93">
        <v>133</v>
      </c>
      <c r="B151" s="27"/>
      <c r="C151" s="5"/>
      <c r="D151" s="5"/>
      <c r="E151" s="5"/>
      <c r="F151" s="5"/>
      <c r="G151" s="5"/>
      <c r="H151" s="5"/>
      <c r="I151" s="5"/>
      <c r="J151" s="28"/>
      <c r="K151" s="27"/>
      <c r="L151" s="5"/>
      <c r="M151" s="5"/>
      <c r="N151" s="28"/>
    </row>
    <row r="152" spans="1:14" x14ac:dyDescent="0.25">
      <c r="A152" s="93">
        <v>134</v>
      </c>
      <c r="B152" s="27"/>
      <c r="C152" s="5"/>
      <c r="D152" s="5"/>
      <c r="E152" s="5"/>
      <c r="F152" s="5"/>
      <c r="G152" s="5"/>
      <c r="H152" s="5"/>
      <c r="I152" s="5"/>
      <c r="J152" s="28"/>
      <c r="K152" s="27"/>
      <c r="L152" s="5"/>
      <c r="M152" s="5"/>
      <c r="N152" s="28"/>
    </row>
    <row r="153" spans="1:14" x14ac:dyDescent="0.25">
      <c r="A153" s="93">
        <v>135</v>
      </c>
      <c r="B153" s="27"/>
      <c r="C153" s="5"/>
      <c r="D153" s="5"/>
      <c r="E153" s="5"/>
      <c r="F153" s="5"/>
      <c r="G153" s="5"/>
      <c r="H153" s="5"/>
      <c r="I153" s="5"/>
      <c r="J153" s="28"/>
      <c r="K153" s="27"/>
      <c r="L153" s="5"/>
      <c r="M153" s="5"/>
      <c r="N153" s="28"/>
    </row>
    <row r="154" spans="1:14" x14ac:dyDescent="0.25">
      <c r="A154" s="93">
        <v>136</v>
      </c>
      <c r="B154" s="27"/>
      <c r="C154" s="5"/>
      <c r="D154" s="5"/>
      <c r="E154" s="5"/>
      <c r="F154" s="5"/>
      <c r="G154" s="5"/>
      <c r="H154" s="5"/>
      <c r="I154" s="5"/>
      <c r="J154" s="28"/>
      <c r="K154" s="27"/>
      <c r="L154" s="5"/>
      <c r="M154" s="5"/>
      <c r="N154" s="28"/>
    </row>
    <row r="155" spans="1:14" x14ac:dyDescent="0.25">
      <c r="A155" s="93">
        <v>137</v>
      </c>
      <c r="B155" s="27"/>
      <c r="C155" s="5"/>
      <c r="D155" s="5"/>
      <c r="E155" s="5"/>
      <c r="F155" s="5"/>
      <c r="G155" s="5"/>
      <c r="H155" s="5"/>
      <c r="I155" s="5"/>
      <c r="J155" s="28"/>
      <c r="K155" s="27"/>
      <c r="L155" s="5"/>
      <c r="M155" s="5"/>
      <c r="N155" s="28"/>
    </row>
    <row r="156" spans="1:14" x14ac:dyDescent="0.25">
      <c r="A156" s="93">
        <v>138</v>
      </c>
      <c r="B156" s="27"/>
      <c r="C156" s="5"/>
      <c r="D156" s="5"/>
      <c r="E156" s="5"/>
      <c r="F156" s="5"/>
      <c r="G156" s="5"/>
      <c r="H156" s="5"/>
      <c r="I156" s="5"/>
      <c r="J156" s="28"/>
      <c r="K156" s="27"/>
      <c r="L156" s="5"/>
      <c r="M156" s="5"/>
      <c r="N156" s="28"/>
    </row>
    <row r="157" spans="1:14" x14ac:dyDescent="0.25">
      <c r="A157" s="93">
        <v>139</v>
      </c>
      <c r="B157" s="27"/>
      <c r="C157" s="5"/>
      <c r="D157" s="5"/>
      <c r="E157" s="5"/>
      <c r="F157" s="5"/>
      <c r="G157" s="5"/>
      <c r="H157" s="5"/>
      <c r="I157" s="5"/>
      <c r="J157" s="28"/>
      <c r="K157" s="27"/>
      <c r="L157" s="5"/>
      <c r="M157" s="5"/>
      <c r="N157" s="28"/>
    </row>
    <row r="158" spans="1:14" x14ac:dyDescent="0.25">
      <c r="A158" s="93">
        <v>140</v>
      </c>
      <c r="B158" s="27"/>
      <c r="C158" s="5"/>
      <c r="D158" s="5"/>
      <c r="E158" s="5"/>
      <c r="F158" s="5"/>
      <c r="G158" s="5"/>
      <c r="H158" s="5"/>
      <c r="I158" s="5"/>
      <c r="J158" s="28"/>
      <c r="K158" s="27"/>
      <c r="L158" s="5"/>
      <c r="M158" s="5"/>
      <c r="N158" s="28"/>
    </row>
    <row r="159" spans="1:14" x14ac:dyDescent="0.25">
      <c r="A159" s="93">
        <v>141</v>
      </c>
      <c r="B159" s="27"/>
      <c r="C159" s="5"/>
      <c r="D159" s="5"/>
      <c r="E159" s="5"/>
      <c r="F159" s="5"/>
      <c r="G159" s="5"/>
      <c r="H159" s="5"/>
      <c r="I159" s="5"/>
      <c r="J159" s="28"/>
      <c r="K159" s="27"/>
      <c r="L159" s="5"/>
      <c r="M159" s="5"/>
      <c r="N159" s="28"/>
    </row>
    <row r="160" spans="1:14" x14ac:dyDescent="0.25">
      <c r="A160" s="93">
        <v>142</v>
      </c>
      <c r="B160" s="27"/>
      <c r="C160" s="5"/>
      <c r="D160" s="5"/>
      <c r="E160" s="5"/>
      <c r="F160" s="5"/>
      <c r="G160" s="5"/>
      <c r="H160" s="5"/>
      <c r="I160" s="5"/>
      <c r="J160" s="28"/>
      <c r="K160" s="27"/>
      <c r="L160" s="5"/>
      <c r="M160" s="5"/>
      <c r="N160" s="28"/>
    </row>
    <row r="161" spans="1:14" x14ac:dyDescent="0.25">
      <c r="A161" s="93">
        <v>143</v>
      </c>
      <c r="B161" s="27"/>
      <c r="C161" s="5"/>
      <c r="D161" s="5"/>
      <c r="E161" s="5"/>
      <c r="F161" s="5"/>
      <c r="G161" s="5"/>
      <c r="H161" s="5"/>
      <c r="I161" s="5"/>
      <c r="J161" s="28"/>
      <c r="K161" s="27"/>
      <c r="L161" s="5"/>
      <c r="M161" s="5"/>
      <c r="N161" s="28"/>
    </row>
    <row r="162" spans="1:14" x14ac:dyDescent="0.25">
      <c r="A162" s="93">
        <v>144</v>
      </c>
      <c r="B162" s="27"/>
      <c r="C162" s="5"/>
      <c r="D162" s="5"/>
      <c r="E162" s="5"/>
      <c r="F162" s="5"/>
      <c r="G162" s="5"/>
      <c r="H162" s="5"/>
      <c r="I162" s="5"/>
      <c r="J162" s="28"/>
      <c r="K162" s="27"/>
      <c r="L162" s="5"/>
      <c r="M162" s="5"/>
      <c r="N162" s="28"/>
    </row>
    <row r="163" spans="1:14" x14ac:dyDescent="0.25">
      <c r="A163" s="93">
        <v>145</v>
      </c>
      <c r="B163" s="27"/>
      <c r="C163" s="5"/>
      <c r="D163" s="5"/>
      <c r="E163" s="5"/>
      <c r="F163" s="5"/>
      <c r="G163" s="5"/>
      <c r="H163" s="5"/>
      <c r="I163" s="5"/>
      <c r="J163" s="28"/>
      <c r="K163" s="27"/>
      <c r="L163" s="5"/>
      <c r="M163" s="5"/>
      <c r="N163" s="28"/>
    </row>
    <row r="164" spans="1:14" x14ac:dyDescent="0.25">
      <c r="A164" s="93">
        <v>146</v>
      </c>
      <c r="B164" s="27"/>
      <c r="C164" s="5"/>
      <c r="D164" s="5"/>
      <c r="E164" s="5"/>
      <c r="F164" s="5"/>
      <c r="G164" s="5"/>
      <c r="H164" s="5"/>
      <c r="I164" s="5"/>
      <c r="J164" s="28"/>
      <c r="K164" s="27"/>
      <c r="L164" s="5"/>
      <c r="M164" s="5"/>
      <c r="N164" s="28"/>
    </row>
    <row r="165" spans="1:14" x14ac:dyDescent="0.25">
      <c r="A165" s="93">
        <v>147</v>
      </c>
      <c r="B165" s="27"/>
      <c r="C165" s="5"/>
      <c r="D165" s="5"/>
      <c r="E165" s="5"/>
      <c r="F165" s="5"/>
      <c r="G165" s="5"/>
      <c r="H165" s="5"/>
      <c r="I165" s="5"/>
      <c r="J165" s="28"/>
      <c r="K165" s="27"/>
      <c r="L165" s="5"/>
      <c r="M165" s="5"/>
      <c r="N165" s="28"/>
    </row>
    <row r="166" spans="1:14" x14ac:dyDescent="0.25">
      <c r="A166" s="93">
        <v>148</v>
      </c>
      <c r="B166" s="27"/>
      <c r="C166" s="5"/>
      <c r="D166" s="5"/>
      <c r="E166" s="5"/>
      <c r="F166" s="5"/>
      <c r="G166" s="5"/>
      <c r="H166" s="5"/>
      <c r="I166" s="5"/>
      <c r="J166" s="28"/>
      <c r="K166" s="27"/>
      <c r="L166" s="5"/>
      <c r="M166" s="5"/>
      <c r="N166" s="28"/>
    </row>
    <row r="167" spans="1:14" x14ac:dyDescent="0.25">
      <c r="A167" s="93">
        <v>149</v>
      </c>
      <c r="B167" s="27"/>
      <c r="C167" s="5"/>
      <c r="D167" s="5"/>
      <c r="E167" s="5"/>
      <c r="F167" s="5"/>
      <c r="G167" s="5"/>
      <c r="H167" s="5"/>
      <c r="I167" s="5"/>
      <c r="J167" s="28"/>
      <c r="K167" s="27"/>
      <c r="L167" s="5"/>
      <c r="M167" s="5"/>
      <c r="N167" s="28"/>
    </row>
    <row r="168" spans="1:14" x14ac:dyDescent="0.25">
      <c r="A168" s="93">
        <v>150</v>
      </c>
      <c r="B168" s="27"/>
      <c r="C168" s="5"/>
      <c r="D168" s="5"/>
      <c r="E168" s="5"/>
      <c r="F168" s="5"/>
      <c r="G168" s="5"/>
      <c r="H168" s="5"/>
      <c r="I168" s="5"/>
      <c r="J168" s="28"/>
      <c r="K168" s="27"/>
      <c r="L168" s="5"/>
      <c r="M168" s="5"/>
      <c r="N168" s="28"/>
    </row>
    <row r="169" spans="1:14" x14ac:dyDescent="0.25">
      <c r="A169" s="93">
        <v>151</v>
      </c>
      <c r="B169" s="27"/>
      <c r="C169" s="5"/>
      <c r="D169" s="5"/>
      <c r="E169" s="5"/>
      <c r="F169" s="5"/>
      <c r="G169" s="5"/>
      <c r="H169" s="5"/>
      <c r="I169" s="5"/>
      <c r="J169" s="28"/>
      <c r="K169" s="27"/>
      <c r="L169" s="5"/>
      <c r="M169" s="5"/>
      <c r="N169" s="28"/>
    </row>
    <row r="170" spans="1:14" x14ac:dyDescent="0.25">
      <c r="A170" s="93">
        <v>152</v>
      </c>
      <c r="B170" s="27"/>
      <c r="C170" s="5"/>
      <c r="D170" s="5"/>
      <c r="E170" s="5"/>
      <c r="F170" s="5"/>
      <c r="G170" s="5"/>
      <c r="H170" s="5"/>
      <c r="I170" s="5"/>
      <c r="J170" s="28"/>
      <c r="K170" s="27"/>
      <c r="L170" s="5"/>
      <c r="M170" s="5"/>
      <c r="N170" s="28"/>
    </row>
    <row r="171" spans="1:14" x14ac:dyDescent="0.25">
      <c r="A171" s="93">
        <v>153</v>
      </c>
      <c r="B171" s="27"/>
      <c r="C171" s="5"/>
      <c r="D171" s="5"/>
      <c r="E171" s="5"/>
      <c r="F171" s="5"/>
      <c r="G171" s="5"/>
      <c r="H171" s="5"/>
      <c r="I171" s="5"/>
      <c r="J171" s="28"/>
      <c r="K171" s="27"/>
      <c r="L171" s="5"/>
      <c r="M171" s="5"/>
      <c r="N171" s="28"/>
    </row>
    <row r="172" spans="1:14" x14ac:dyDescent="0.25">
      <c r="A172" s="93">
        <v>154</v>
      </c>
      <c r="B172" s="27"/>
      <c r="C172" s="5"/>
      <c r="D172" s="5"/>
      <c r="E172" s="5"/>
      <c r="F172" s="5"/>
      <c r="G172" s="5"/>
      <c r="H172" s="5"/>
      <c r="I172" s="5"/>
      <c r="J172" s="28"/>
      <c r="K172" s="27"/>
      <c r="L172" s="5"/>
      <c r="M172" s="5"/>
      <c r="N172" s="28"/>
    </row>
    <row r="173" spans="1:14" x14ac:dyDescent="0.25">
      <c r="A173" s="93">
        <v>155</v>
      </c>
      <c r="B173" s="27"/>
      <c r="C173" s="5"/>
      <c r="D173" s="5"/>
      <c r="E173" s="5"/>
      <c r="F173" s="5"/>
      <c r="G173" s="5"/>
      <c r="H173" s="5"/>
      <c r="I173" s="5"/>
      <c r="J173" s="28"/>
      <c r="K173" s="27"/>
      <c r="L173" s="5"/>
      <c r="M173" s="5"/>
      <c r="N173" s="28"/>
    </row>
    <row r="174" spans="1:14" x14ac:dyDescent="0.25">
      <c r="A174" s="93">
        <v>156</v>
      </c>
      <c r="B174" s="27"/>
      <c r="C174" s="5"/>
      <c r="D174" s="5"/>
      <c r="E174" s="5"/>
      <c r="F174" s="5"/>
      <c r="G174" s="5"/>
      <c r="H174" s="5"/>
      <c r="I174" s="5"/>
      <c r="J174" s="28"/>
      <c r="K174" s="27"/>
      <c r="L174" s="5"/>
      <c r="M174" s="5"/>
      <c r="N174" s="28"/>
    </row>
    <row r="175" spans="1:14" x14ac:dyDescent="0.25">
      <c r="A175" s="93">
        <v>157</v>
      </c>
      <c r="B175" s="27"/>
      <c r="C175" s="5"/>
      <c r="D175" s="5"/>
      <c r="E175" s="5"/>
      <c r="F175" s="5"/>
      <c r="G175" s="5"/>
      <c r="H175" s="5"/>
      <c r="I175" s="5"/>
      <c r="J175" s="28"/>
      <c r="K175" s="27"/>
      <c r="L175" s="5"/>
      <c r="M175" s="5"/>
      <c r="N175" s="28"/>
    </row>
    <row r="176" spans="1:14" x14ac:dyDescent="0.25">
      <c r="A176" s="93">
        <v>158</v>
      </c>
      <c r="B176" s="27"/>
      <c r="C176" s="5"/>
      <c r="D176" s="5"/>
      <c r="E176" s="5"/>
      <c r="F176" s="5"/>
      <c r="G176" s="5"/>
      <c r="H176" s="5"/>
      <c r="I176" s="5"/>
      <c r="J176" s="28"/>
      <c r="K176" s="27"/>
      <c r="L176" s="5"/>
      <c r="M176" s="5"/>
      <c r="N176" s="28"/>
    </row>
    <row r="177" spans="1:14" x14ac:dyDescent="0.25">
      <c r="A177" s="93">
        <v>159</v>
      </c>
      <c r="B177" s="27"/>
      <c r="C177" s="5"/>
      <c r="D177" s="5"/>
      <c r="E177" s="5"/>
      <c r="F177" s="5"/>
      <c r="G177" s="5"/>
      <c r="H177" s="5"/>
      <c r="I177" s="5"/>
      <c r="J177" s="28"/>
      <c r="K177" s="27"/>
      <c r="L177" s="5"/>
      <c r="M177" s="5"/>
      <c r="N177" s="28"/>
    </row>
    <row r="178" spans="1:14" x14ac:dyDescent="0.25">
      <c r="A178" s="93">
        <v>160</v>
      </c>
      <c r="B178" s="27"/>
      <c r="C178" s="5"/>
      <c r="D178" s="5"/>
      <c r="E178" s="5"/>
      <c r="F178" s="5"/>
      <c r="G178" s="5"/>
      <c r="H178" s="5"/>
      <c r="I178" s="5"/>
      <c r="J178" s="28"/>
      <c r="K178" s="27"/>
      <c r="L178" s="5"/>
      <c r="M178" s="5"/>
      <c r="N178" s="28"/>
    </row>
    <row r="179" spans="1:14" x14ac:dyDescent="0.25">
      <c r="A179" s="93">
        <v>161</v>
      </c>
      <c r="B179" s="27"/>
      <c r="C179" s="5"/>
      <c r="D179" s="5"/>
      <c r="E179" s="5"/>
      <c r="F179" s="5"/>
      <c r="G179" s="5"/>
      <c r="H179" s="5"/>
      <c r="I179" s="5"/>
      <c r="J179" s="28"/>
      <c r="K179" s="27"/>
      <c r="L179" s="5"/>
      <c r="M179" s="5"/>
      <c r="N179" s="28"/>
    </row>
    <row r="180" spans="1:14" x14ac:dyDescent="0.25">
      <c r="A180" s="93">
        <v>162</v>
      </c>
      <c r="B180" s="27"/>
      <c r="C180" s="5"/>
      <c r="D180" s="5"/>
      <c r="E180" s="5"/>
      <c r="F180" s="5"/>
      <c r="G180" s="5"/>
      <c r="H180" s="5"/>
      <c r="I180" s="5"/>
      <c r="J180" s="28"/>
      <c r="K180" s="27"/>
      <c r="L180" s="5"/>
      <c r="M180" s="5"/>
      <c r="N180" s="28"/>
    </row>
    <row r="181" spans="1:14" x14ac:dyDescent="0.25">
      <c r="A181" s="93">
        <v>163</v>
      </c>
      <c r="B181" s="27"/>
      <c r="C181" s="5"/>
      <c r="D181" s="5"/>
      <c r="E181" s="5"/>
      <c r="F181" s="5"/>
      <c r="G181" s="5"/>
      <c r="H181" s="5"/>
      <c r="I181" s="5"/>
      <c r="J181" s="28"/>
      <c r="K181" s="27"/>
      <c r="L181" s="5"/>
      <c r="M181" s="5"/>
      <c r="N181" s="28"/>
    </row>
    <row r="182" spans="1:14" x14ac:dyDescent="0.25">
      <c r="A182" s="93">
        <v>164</v>
      </c>
      <c r="B182" s="27"/>
      <c r="C182" s="5"/>
      <c r="D182" s="5"/>
      <c r="E182" s="5"/>
      <c r="F182" s="5"/>
      <c r="G182" s="5"/>
      <c r="H182" s="5"/>
      <c r="I182" s="5"/>
      <c r="J182" s="28"/>
      <c r="K182" s="27"/>
      <c r="L182" s="5"/>
      <c r="M182" s="5"/>
      <c r="N182" s="28"/>
    </row>
    <row r="183" spans="1:14" x14ac:dyDescent="0.25">
      <c r="A183" s="93">
        <v>165</v>
      </c>
      <c r="B183" s="27"/>
      <c r="C183" s="5"/>
      <c r="D183" s="5"/>
      <c r="E183" s="5"/>
      <c r="F183" s="5"/>
      <c r="G183" s="5"/>
      <c r="H183" s="5"/>
      <c r="I183" s="5"/>
      <c r="J183" s="28"/>
      <c r="K183" s="27"/>
      <c r="L183" s="5"/>
      <c r="M183" s="5"/>
      <c r="N183" s="28"/>
    </row>
    <row r="184" spans="1:14" x14ac:dyDescent="0.25">
      <c r="A184" s="93">
        <v>166</v>
      </c>
      <c r="B184" s="27"/>
      <c r="C184" s="5"/>
      <c r="D184" s="5"/>
      <c r="E184" s="5"/>
      <c r="F184" s="5"/>
      <c r="G184" s="5"/>
      <c r="H184" s="5"/>
      <c r="I184" s="5"/>
      <c r="J184" s="28"/>
      <c r="K184" s="27"/>
      <c r="L184" s="5"/>
      <c r="M184" s="5"/>
      <c r="N184" s="28"/>
    </row>
    <row r="185" spans="1:14" x14ac:dyDescent="0.25">
      <c r="A185" s="93">
        <v>167</v>
      </c>
      <c r="B185" s="27"/>
      <c r="C185" s="5"/>
      <c r="D185" s="5"/>
      <c r="E185" s="5"/>
      <c r="F185" s="5"/>
      <c r="G185" s="5"/>
      <c r="H185" s="5"/>
      <c r="I185" s="5"/>
      <c r="J185" s="28"/>
      <c r="K185" s="27"/>
      <c r="L185" s="5"/>
      <c r="M185" s="5"/>
      <c r="N185" s="28"/>
    </row>
    <row r="186" spans="1:14" x14ac:dyDescent="0.25">
      <c r="A186" s="93">
        <v>168</v>
      </c>
      <c r="B186" s="27"/>
      <c r="C186" s="5"/>
      <c r="D186" s="5"/>
      <c r="E186" s="5"/>
      <c r="F186" s="5"/>
      <c r="G186" s="5"/>
      <c r="H186" s="5"/>
      <c r="I186" s="5"/>
      <c r="J186" s="28"/>
      <c r="K186" s="27"/>
      <c r="L186" s="5"/>
      <c r="M186" s="5"/>
      <c r="N186" s="28"/>
    </row>
    <row r="187" spans="1:14" x14ac:dyDescent="0.25">
      <c r="A187" s="93">
        <v>169</v>
      </c>
      <c r="B187" s="27"/>
      <c r="C187" s="5"/>
      <c r="D187" s="5"/>
      <c r="E187" s="5"/>
      <c r="F187" s="5"/>
      <c r="G187" s="5"/>
      <c r="H187" s="5"/>
      <c r="I187" s="5"/>
      <c r="J187" s="28"/>
      <c r="K187" s="27"/>
      <c r="L187" s="5"/>
      <c r="M187" s="5"/>
      <c r="N187" s="28"/>
    </row>
    <row r="188" spans="1:14" x14ac:dyDescent="0.25">
      <c r="A188" s="93">
        <v>170</v>
      </c>
      <c r="B188" s="27"/>
      <c r="C188" s="5"/>
      <c r="D188" s="5"/>
      <c r="E188" s="5"/>
      <c r="F188" s="5"/>
      <c r="G188" s="5"/>
      <c r="H188" s="5"/>
      <c r="I188" s="5"/>
      <c r="J188" s="28"/>
      <c r="K188" s="27"/>
      <c r="L188" s="5"/>
      <c r="M188" s="5"/>
      <c r="N188" s="28"/>
    </row>
    <row r="189" spans="1:14" x14ac:dyDescent="0.25">
      <c r="A189" s="93">
        <v>171</v>
      </c>
      <c r="B189" s="27"/>
      <c r="C189" s="5"/>
      <c r="D189" s="5"/>
      <c r="E189" s="5"/>
      <c r="F189" s="5"/>
      <c r="G189" s="5"/>
      <c r="H189" s="5"/>
      <c r="I189" s="5"/>
      <c r="J189" s="28"/>
      <c r="K189" s="27"/>
      <c r="L189" s="5"/>
      <c r="M189" s="5"/>
      <c r="N189" s="28"/>
    </row>
    <row r="190" spans="1:14" x14ac:dyDescent="0.25">
      <c r="A190" s="93">
        <v>172</v>
      </c>
      <c r="B190" s="27"/>
      <c r="C190" s="5"/>
      <c r="D190" s="5"/>
      <c r="E190" s="5"/>
      <c r="F190" s="5"/>
      <c r="G190" s="5"/>
      <c r="H190" s="5"/>
      <c r="I190" s="5"/>
      <c r="J190" s="28"/>
      <c r="K190" s="27"/>
      <c r="L190" s="5"/>
      <c r="M190" s="5"/>
      <c r="N190" s="28"/>
    </row>
    <row r="191" spans="1:14" x14ac:dyDescent="0.25">
      <c r="A191" s="93">
        <v>173</v>
      </c>
      <c r="B191" s="27"/>
      <c r="C191" s="5"/>
      <c r="D191" s="5"/>
      <c r="E191" s="5"/>
      <c r="F191" s="5"/>
      <c r="G191" s="5"/>
      <c r="H191" s="5"/>
      <c r="I191" s="5"/>
      <c r="J191" s="28"/>
      <c r="K191" s="27"/>
      <c r="L191" s="5"/>
      <c r="M191" s="5"/>
      <c r="N191" s="28"/>
    </row>
    <row r="192" spans="1:14" x14ac:dyDescent="0.25">
      <c r="A192" s="93">
        <v>174</v>
      </c>
      <c r="B192" s="27"/>
      <c r="C192" s="5"/>
      <c r="D192" s="5"/>
      <c r="E192" s="5"/>
      <c r="F192" s="5"/>
      <c r="G192" s="5"/>
      <c r="H192" s="5"/>
      <c r="I192" s="5"/>
      <c r="J192" s="28"/>
      <c r="K192" s="27"/>
      <c r="L192" s="5"/>
      <c r="M192" s="5"/>
      <c r="N192" s="28"/>
    </row>
    <row r="193" spans="1:14" x14ac:dyDescent="0.25">
      <c r="A193" s="93">
        <v>175</v>
      </c>
      <c r="B193" s="27"/>
      <c r="C193" s="5"/>
      <c r="D193" s="5"/>
      <c r="E193" s="5"/>
      <c r="F193" s="5"/>
      <c r="G193" s="5"/>
      <c r="H193" s="5"/>
      <c r="I193" s="5"/>
      <c r="J193" s="28"/>
      <c r="K193" s="27"/>
      <c r="L193" s="5"/>
      <c r="M193" s="5"/>
      <c r="N193" s="28"/>
    </row>
    <row r="194" spans="1:14" x14ac:dyDescent="0.25">
      <c r="A194" s="93">
        <v>176</v>
      </c>
      <c r="B194" s="27"/>
      <c r="C194" s="5"/>
      <c r="D194" s="5"/>
      <c r="E194" s="5"/>
      <c r="F194" s="5"/>
      <c r="G194" s="5"/>
      <c r="H194" s="5"/>
      <c r="I194" s="5"/>
      <c r="J194" s="28"/>
      <c r="K194" s="27"/>
      <c r="L194" s="5"/>
      <c r="M194" s="5"/>
      <c r="N194" s="28"/>
    </row>
    <row r="195" spans="1:14" x14ac:dyDescent="0.25">
      <c r="A195" s="93">
        <v>177</v>
      </c>
      <c r="B195" s="27"/>
      <c r="C195" s="5"/>
      <c r="D195" s="5"/>
      <c r="E195" s="5"/>
      <c r="F195" s="5"/>
      <c r="G195" s="5"/>
      <c r="H195" s="5"/>
      <c r="I195" s="5"/>
      <c r="J195" s="28"/>
      <c r="K195" s="27"/>
      <c r="L195" s="5"/>
      <c r="M195" s="5"/>
      <c r="N195" s="28"/>
    </row>
    <row r="196" spans="1:14" x14ac:dyDescent="0.25">
      <c r="A196" s="93">
        <v>178</v>
      </c>
      <c r="B196" s="27"/>
      <c r="C196" s="5"/>
      <c r="D196" s="5"/>
      <c r="E196" s="5"/>
      <c r="F196" s="5"/>
      <c r="G196" s="5"/>
      <c r="H196" s="5"/>
      <c r="I196" s="5"/>
      <c r="J196" s="28"/>
      <c r="K196" s="27"/>
      <c r="L196" s="5"/>
      <c r="M196" s="5"/>
      <c r="N196" s="28"/>
    </row>
    <row r="197" spans="1:14" x14ac:dyDescent="0.25">
      <c r="A197" s="93">
        <v>179</v>
      </c>
      <c r="B197" s="27"/>
      <c r="C197" s="5"/>
      <c r="D197" s="5"/>
      <c r="E197" s="5"/>
      <c r="F197" s="5"/>
      <c r="G197" s="5"/>
      <c r="H197" s="5"/>
      <c r="I197" s="5"/>
      <c r="J197" s="28"/>
      <c r="K197" s="27"/>
      <c r="L197" s="5"/>
      <c r="M197" s="5"/>
      <c r="N197" s="28"/>
    </row>
    <row r="198" spans="1:14" x14ac:dyDescent="0.25">
      <c r="A198" s="93">
        <v>180</v>
      </c>
      <c r="B198" s="27"/>
      <c r="C198" s="5"/>
      <c r="D198" s="5"/>
      <c r="E198" s="5"/>
      <c r="F198" s="5"/>
      <c r="G198" s="5"/>
      <c r="H198" s="5"/>
      <c r="I198" s="5"/>
      <c r="J198" s="28"/>
      <c r="K198" s="27"/>
      <c r="L198" s="5"/>
      <c r="M198" s="5"/>
      <c r="N198" s="28"/>
    </row>
    <row r="199" spans="1:14" x14ac:dyDescent="0.25">
      <c r="A199" s="93">
        <v>181</v>
      </c>
      <c r="B199" s="27"/>
      <c r="C199" s="5"/>
      <c r="D199" s="5"/>
      <c r="E199" s="5"/>
      <c r="F199" s="5"/>
      <c r="G199" s="5"/>
      <c r="H199" s="5"/>
      <c r="I199" s="5"/>
      <c r="J199" s="28"/>
      <c r="K199" s="27"/>
      <c r="L199" s="5"/>
      <c r="M199" s="5"/>
      <c r="N199" s="28"/>
    </row>
    <row r="200" spans="1:14" x14ac:dyDescent="0.25">
      <c r="A200" s="93">
        <v>182</v>
      </c>
      <c r="B200" s="27"/>
      <c r="C200" s="5"/>
      <c r="D200" s="5"/>
      <c r="E200" s="5"/>
      <c r="F200" s="5"/>
      <c r="G200" s="5"/>
      <c r="H200" s="5"/>
      <c r="I200" s="5"/>
      <c r="J200" s="28"/>
      <c r="K200" s="27"/>
      <c r="L200" s="5"/>
      <c r="M200" s="5"/>
      <c r="N200" s="28"/>
    </row>
    <row r="201" spans="1:14" x14ac:dyDescent="0.25">
      <c r="A201" s="93">
        <v>183</v>
      </c>
      <c r="B201" s="27"/>
      <c r="C201" s="5"/>
      <c r="D201" s="5"/>
      <c r="E201" s="5"/>
      <c r="F201" s="5"/>
      <c r="G201" s="5"/>
      <c r="H201" s="5"/>
      <c r="I201" s="5"/>
      <c r="J201" s="28"/>
      <c r="K201" s="27"/>
      <c r="L201" s="5"/>
      <c r="M201" s="5"/>
      <c r="N201" s="28"/>
    </row>
    <row r="202" spans="1:14" x14ac:dyDescent="0.25">
      <c r="A202" s="93">
        <v>184</v>
      </c>
      <c r="B202" s="27"/>
      <c r="C202" s="5"/>
      <c r="D202" s="5"/>
      <c r="E202" s="5"/>
      <c r="F202" s="5"/>
      <c r="G202" s="5"/>
      <c r="H202" s="5"/>
      <c r="I202" s="5"/>
      <c r="J202" s="28"/>
      <c r="K202" s="27"/>
      <c r="L202" s="5"/>
      <c r="M202" s="5"/>
      <c r="N202" s="28"/>
    </row>
    <row r="203" spans="1:14" x14ac:dyDescent="0.25">
      <c r="A203" s="93">
        <v>185</v>
      </c>
      <c r="B203" s="27"/>
      <c r="C203" s="5"/>
      <c r="D203" s="5"/>
      <c r="E203" s="5"/>
      <c r="F203" s="5"/>
      <c r="G203" s="5"/>
      <c r="H203" s="5"/>
      <c r="I203" s="5"/>
      <c r="J203" s="28"/>
      <c r="K203" s="27"/>
      <c r="L203" s="5"/>
      <c r="M203" s="5"/>
      <c r="N203" s="28"/>
    </row>
    <row r="204" spans="1:14" x14ac:dyDescent="0.25">
      <c r="A204" s="93">
        <v>186</v>
      </c>
      <c r="B204" s="27"/>
      <c r="C204" s="5"/>
      <c r="D204" s="5"/>
      <c r="E204" s="5"/>
      <c r="F204" s="5"/>
      <c r="G204" s="5"/>
      <c r="H204" s="5"/>
      <c r="I204" s="5"/>
      <c r="J204" s="28"/>
      <c r="K204" s="27"/>
      <c r="L204" s="5"/>
      <c r="M204" s="5"/>
      <c r="N204" s="28"/>
    </row>
    <row r="205" spans="1:14" x14ac:dyDescent="0.25">
      <c r="A205" s="93">
        <v>187</v>
      </c>
      <c r="B205" s="27"/>
      <c r="C205" s="5"/>
      <c r="D205" s="5"/>
      <c r="E205" s="5"/>
      <c r="F205" s="5"/>
      <c r="G205" s="5"/>
      <c r="H205" s="5"/>
      <c r="I205" s="5"/>
      <c r="J205" s="28"/>
      <c r="K205" s="27"/>
      <c r="L205" s="5"/>
      <c r="M205" s="5"/>
      <c r="N205" s="28"/>
    </row>
    <row r="206" spans="1:14" x14ac:dyDescent="0.25">
      <c r="A206" s="93">
        <v>188</v>
      </c>
      <c r="B206" s="27"/>
      <c r="C206" s="5"/>
      <c r="D206" s="5"/>
      <c r="E206" s="5"/>
      <c r="F206" s="5"/>
      <c r="G206" s="5"/>
      <c r="H206" s="5"/>
      <c r="I206" s="5"/>
      <c r="J206" s="28"/>
      <c r="K206" s="27"/>
      <c r="L206" s="5"/>
      <c r="M206" s="5"/>
      <c r="N206" s="28"/>
    </row>
    <row r="207" spans="1:14" x14ac:dyDescent="0.25">
      <c r="A207" s="93">
        <v>189</v>
      </c>
      <c r="B207" s="27"/>
      <c r="C207" s="5"/>
      <c r="D207" s="5"/>
      <c r="E207" s="5"/>
      <c r="F207" s="5"/>
      <c r="G207" s="5"/>
      <c r="H207" s="5"/>
      <c r="I207" s="5"/>
      <c r="J207" s="28"/>
      <c r="K207" s="27"/>
      <c r="L207" s="5"/>
      <c r="M207" s="5"/>
      <c r="N207" s="28"/>
    </row>
    <row r="208" spans="1:14" x14ac:dyDescent="0.25">
      <c r="A208" s="93">
        <v>190</v>
      </c>
      <c r="B208" s="27"/>
      <c r="C208" s="5"/>
      <c r="D208" s="5"/>
      <c r="E208" s="5"/>
      <c r="F208" s="5"/>
      <c r="G208" s="5"/>
      <c r="H208" s="5"/>
      <c r="I208" s="5"/>
      <c r="J208" s="28"/>
      <c r="K208" s="27"/>
      <c r="L208" s="5"/>
      <c r="M208" s="5"/>
      <c r="N208" s="28"/>
    </row>
    <row r="209" spans="1:14" x14ac:dyDescent="0.25">
      <c r="A209" s="93">
        <v>191</v>
      </c>
      <c r="B209" s="27"/>
      <c r="C209" s="5"/>
      <c r="D209" s="5"/>
      <c r="E209" s="5"/>
      <c r="F209" s="5"/>
      <c r="G209" s="5"/>
      <c r="H209" s="5"/>
      <c r="I209" s="5"/>
      <c r="J209" s="28"/>
      <c r="K209" s="27"/>
      <c r="L209" s="5"/>
      <c r="M209" s="5"/>
      <c r="N209" s="28"/>
    </row>
    <row r="210" spans="1:14" x14ac:dyDescent="0.25">
      <c r="A210" s="93">
        <v>192</v>
      </c>
      <c r="B210" s="27"/>
      <c r="C210" s="5"/>
      <c r="D210" s="5"/>
      <c r="E210" s="5"/>
      <c r="F210" s="5"/>
      <c r="G210" s="5"/>
      <c r="H210" s="5"/>
      <c r="I210" s="5"/>
      <c r="J210" s="28"/>
      <c r="K210" s="27"/>
      <c r="L210" s="5"/>
      <c r="M210" s="5"/>
      <c r="N210" s="28"/>
    </row>
    <row r="211" spans="1:14" x14ac:dyDescent="0.25">
      <c r="A211" s="93">
        <v>193</v>
      </c>
      <c r="B211" s="27"/>
      <c r="C211" s="5"/>
      <c r="D211" s="5"/>
      <c r="E211" s="5"/>
      <c r="F211" s="5"/>
      <c r="G211" s="5"/>
      <c r="H211" s="5"/>
      <c r="I211" s="5"/>
      <c r="J211" s="28"/>
      <c r="K211" s="27"/>
      <c r="L211" s="5"/>
      <c r="M211" s="5"/>
      <c r="N211" s="28"/>
    </row>
    <row r="212" spans="1:14" x14ac:dyDescent="0.25">
      <c r="A212" s="93">
        <v>194</v>
      </c>
      <c r="B212" s="27"/>
      <c r="C212" s="5"/>
      <c r="D212" s="5"/>
      <c r="E212" s="5"/>
      <c r="F212" s="5"/>
      <c r="G212" s="5"/>
      <c r="H212" s="5"/>
      <c r="I212" s="5"/>
      <c r="J212" s="28"/>
      <c r="K212" s="27"/>
      <c r="L212" s="5"/>
      <c r="M212" s="5"/>
      <c r="N212" s="28"/>
    </row>
    <row r="213" spans="1:14" x14ac:dyDescent="0.25">
      <c r="A213" s="93">
        <v>195</v>
      </c>
      <c r="B213" s="27"/>
      <c r="C213" s="5"/>
      <c r="D213" s="5"/>
      <c r="E213" s="5"/>
      <c r="F213" s="5"/>
      <c r="G213" s="5"/>
      <c r="H213" s="5"/>
      <c r="I213" s="5"/>
      <c r="J213" s="28"/>
      <c r="K213" s="27"/>
      <c r="L213" s="5"/>
      <c r="M213" s="5"/>
      <c r="N213" s="28"/>
    </row>
    <row r="214" spans="1:14" x14ac:dyDescent="0.25">
      <c r="A214" s="93">
        <v>196</v>
      </c>
      <c r="B214" s="27"/>
      <c r="C214" s="5"/>
      <c r="D214" s="5"/>
      <c r="E214" s="5"/>
      <c r="F214" s="5"/>
      <c r="G214" s="5"/>
      <c r="H214" s="5"/>
      <c r="I214" s="5"/>
      <c r="J214" s="28"/>
      <c r="K214" s="27"/>
      <c r="L214" s="5"/>
      <c r="M214" s="5"/>
      <c r="N214" s="28"/>
    </row>
    <row r="215" spans="1:14" x14ac:dyDescent="0.25">
      <c r="A215" s="93">
        <v>197</v>
      </c>
      <c r="B215" s="27"/>
      <c r="C215" s="5"/>
      <c r="D215" s="5"/>
      <c r="E215" s="5"/>
      <c r="F215" s="5"/>
      <c r="G215" s="5"/>
      <c r="H215" s="5"/>
      <c r="I215" s="5"/>
      <c r="J215" s="28"/>
      <c r="K215" s="27"/>
      <c r="L215" s="5"/>
      <c r="M215" s="5"/>
      <c r="N215" s="28"/>
    </row>
    <row r="216" spans="1:14" x14ac:dyDescent="0.25">
      <c r="A216" s="93">
        <v>198</v>
      </c>
      <c r="B216" s="27"/>
      <c r="C216" s="5"/>
      <c r="D216" s="5"/>
      <c r="E216" s="5"/>
      <c r="F216" s="5"/>
      <c r="G216" s="5"/>
      <c r="H216" s="5"/>
      <c r="I216" s="5"/>
      <c r="J216" s="28"/>
      <c r="K216" s="27"/>
      <c r="L216" s="5"/>
      <c r="M216" s="5"/>
      <c r="N216" s="28"/>
    </row>
    <row r="217" spans="1:14" x14ac:dyDescent="0.25">
      <c r="A217" s="93">
        <v>199</v>
      </c>
      <c r="B217" s="27"/>
      <c r="C217" s="5"/>
      <c r="D217" s="5"/>
      <c r="E217" s="5"/>
      <c r="F217" s="5"/>
      <c r="G217" s="5"/>
      <c r="H217" s="5"/>
      <c r="I217" s="5"/>
      <c r="J217" s="28"/>
      <c r="K217" s="27"/>
      <c r="L217" s="5"/>
      <c r="M217" s="5"/>
      <c r="N217" s="28"/>
    </row>
    <row r="218" spans="1:14" ht="15.75" thickBot="1" x14ac:dyDescent="0.3">
      <c r="A218" s="93">
        <v>200</v>
      </c>
      <c r="B218" s="29"/>
      <c r="C218" s="30"/>
      <c r="D218" s="30"/>
      <c r="E218" s="30"/>
      <c r="F218" s="30"/>
      <c r="G218" s="30"/>
      <c r="H218" s="30"/>
      <c r="I218" s="30"/>
      <c r="J218" s="31"/>
      <c r="K218" s="29"/>
      <c r="L218" s="30"/>
      <c r="M218" s="30"/>
      <c r="N218" s="31"/>
    </row>
    <row r="219" spans="1:14" x14ac:dyDescent="0.25"/>
    <row r="220" spans="1:14" x14ac:dyDescent="0.25"/>
  </sheetData>
  <sheetProtection algorithmName="SHA-512" hashValue="x6Hst1Y+qj0xHWu16iGy5fFn+dV29EI5UwWTzBNMGd/nrnWoumHhnMWr72H4jgoCbfsK/u1E1ABqVTA+hsIT9Q==" saltValue="tbc60L2BvoHwP02q0Ih5RA==" spinCount="100000" sheet="1" selectLockedCells="1"/>
  <mergeCells count="20">
    <mergeCell ref="B14:N14"/>
    <mergeCell ref="B15:N15"/>
    <mergeCell ref="I11:J11"/>
    <mergeCell ref="B1:G5"/>
    <mergeCell ref="K17:N17"/>
    <mergeCell ref="C11:D11"/>
    <mergeCell ref="C7:D7"/>
    <mergeCell ref="C8:D8"/>
    <mergeCell ref="C9:D9"/>
    <mergeCell ref="C10:D10"/>
    <mergeCell ref="B17:J17"/>
    <mergeCell ref="E7:F7"/>
    <mergeCell ref="E8:F8"/>
    <mergeCell ref="E9:F9"/>
    <mergeCell ref="E10:F10"/>
    <mergeCell ref="E11:F11"/>
    <mergeCell ref="I7:J7"/>
    <mergeCell ref="I8:J8"/>
    <mergeCell ref="I9:J9"/>
    <mergeCell ref="I10:J10"/>
  </mergeCells>
  <conditionalFormatting sqref="B19:N218">
    <cfRule type="notContainsBlanks" dxfId="0" priority="2">
      <formula>LEN(TRIM(B19))&gt;0</formula>
    </cfRule>
  </conditionalFormatting>
  <dataValidations count="3">
    <dataValidation type="whole" allowBlank="1" showInputMessage="1" showErrorMessage="1" sqref="G19:G218" xr:uid="{AE87C463-4368-4C1D-862F-2E26F4C637F6}">
      <formula1>0</formula1>
      <formula2>99</formula2>
    </dataValidation>
    <dataValidation type="list" allowBlank="1" showInputMessage="1" showErrorMessage="1" sqref="E19:E218" xr:uid="{D41D0019-FDB3-442D-ADE1-7CE45D4DBAD1}">
      <formula1>$B$8:$B$11</formula1>
    </dataValidation>
    <dataValidation type="list" allowBlank="1" showInputMessage="1" showErrorMessage="1" sqref="I19:I218" xr:uid="{ACB3C7A1-9754-4D4C-9913-B7D05E207E5F}">
      <formula1>$H$8:$H$11</formula1>
    </dataValidation>
  </dataValidations>
  <pageMargins left="0.25" right="0.25" top="0.75" bottom="0.75" header="0.3" footer="0.3"/>
  <pageSetup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B117C0B-9C04-46E6-AAD7-D8294F222676}">
          <x14:formula1>
            <xm:f>Index!$C$3:$C$4</xm:f>
          </x14:formula1>
          <xm:sqref>D19:D218</xm:sqref>
        </x14:dataValidation>
        <x14:dataValidation type="list" allowBlank="1" showInputMessage="1" showErrorMessage="1" xr:uid="{DFE809BF-2F54-443D-AC15-8C968E53F876}">
          <x14:formula1>
            <xm:f>Index!$G$3:$G$4</xm:f>
          </x14:formula1>
          <xm:sqref>F19:F218</xm:sqref>
        </x14:dataValidation>
        <x14:dataValidation type="list" allowBlank="1" showInputMessage="1" showErrorMessage="1" xr:uid="{E3AE2020-8C9C-4C3F-9CCE-09E79E929CDE}">
          <x14:formula1>
            <xm:f>Index!$K$3:$K$7</xm:f>
          </x14:formula1>
          <xm:sqref>N19:N218</xm:sqref>
        </x14:dataValidation>
        <x14:dataValidation type="list" allowBlank="1" showInputMessage="1" showErrorMessage="1" xr:uid="{BFE7F7C8-743D-47D1-819C-53F1E258DC26}">
          <x14:formula1>
            <xm:f>Index!$M$3:$M$4</xm:f>
          </x14:formula1>
          <xm:sqref>J19:J218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F06A-80D4-4613-9541-BCD381F9F16C}">
  <dimension ref="A1:F12"/>
  <sheetViews>
    <sheetView workbookViewId="0">
      <selection sqref="A1:F12"/>
    </sheetView>
  </sheetViews>
  <sheetFormatPr defaultColWidth="0" defaultRowHeight="15" zeroHeight="1" x14ac:dyDescent="0.25"/>
  <cols>
    <col min="1" max="1" width="9.28515625" style="9" customWidth="1"/>
    <col min="2" max="2" width="73.5703125" style="9" customWidth="1"/>
    <col min="3" max="4" width="9.28515625" style="9" customWidth="1"/>
    <col min="5" max="5" width="10.28515625" style="9" customWidth="1"/>
    <col min="6" max="6" width="9.28515625" style="9" customWidth="1"/>
    <col min="7" max="16384" width="9.28515625" style="9" hidden="1"/>
  </cols>
  <sheetData>
    <row r="1" spans="1:6" ht="14.45" customHeight="1" x14ac:dyDescent="0.25">
      <c r="A1" s="1"/>
      <c r="B1" s="143" t="s">
        <v>75</v>
      </c>
      <c r="C1" s="143"/>
      <c r="D1" s="143"/>
      <c r="E1" s="143"/>
      <c r="F1" s="143"/>
    </row>
    <row r="2" spans="1:6" ht="14.45" customHeight="1" x14ac:dyDescent="0.25">
      <c r="A2" s="1"/>
      <c r="B2" s="143"/>
      <c r="C2" s="143"/>
      <c r="D2" s="143"/>
      <c r="E2" s="143"/>
      <c r="F2" s="143"/>
    </row>
    <row r="3" spans="1:6" ht="14.45" customHeight="1" x14ac:dyDescent="0.25">
      <c r="A3" s="1"/>
      <c r="B3" s="143"/>
      <c r="C3" s="143"/>
      <c r="D3" s="143"/>
      <c r="E3" s="143"/>
      <c r="F3" s="143"/>
    </row>
    <row r="4" spans="1:6" ht="14.45" customHeight="1" x14ac:dyDescent="0.25">
      <c r="A4" s="1"/>
      <c r="B4" s="143"/>
      <c r="C4" s="143"/>
      <c r="D4" s="143"/>
      <c r="E4" s="143"/>
      <c r="F4" s="143"/>
    </row>
    <row r="5" spans="1:6" ht="14.45" customHeight="1" x14ac:dyDescent="0.25">
      <c r="A5" s="1"/>
      <c r="B5" s="143"/>
      <c r="C5" s="143"/>
      <c r="D5" s="143"/>
      <c r="E5" s="143"/>
      <c r="F5" s="143"/>
    </row>
    <row r="6" spans="1:6" ht="14.45" customHeight="1" x14ac:dyDescent="0.25">
      <c r="A6" s="1"/>
      <c r="B6" s="143"/>
      <c r="C6" s="143"/>
      <c r="D6" s="143"/>
      <c r="E6" s="143"/>
      <c r="F6" s="143"/>
    </row>
    <row r="7" spans="1:6" ht="14.45" customHeight="1" thickBot="1" x14ac:dyDescent="0.3">
      <c r="A7" s="1"/>
      <c r="B7" s="20"/>
      <c r="C7" s="20"/>
      <c r="D7" s="20"/>
      <c r="E7" s="20"/>
      <c r="F7" s="20"/>
    </row>
    <row r="8" spans="1:6" x14ac:dyDescent="0.25">
      <c r="A8" s="1"/>
      <c r="B8" s="167" t="s">
        <v>76</v>
      </c>
      <c r="C8" s="168"/>
      <c r="D8" s="168"/>
      <c r="E8" s="169"/>
      <c r="F8" s="1"/>
    </row>
    <row r="9" spans="1:6" x14ac:dyDescent="0.25">
      <c r="A9" s="1"/>
      <c r="B9" s="170"/>
      <c r="C9" s="171"/>
      <c r="D9" s="171"/>
      <c r="E9" s="172"/>
      <c r="F9" s="1"/>
    </row>
    <row r="10" spans="1:6" x14ac:dyDescent="0.25">
      <c r="A10" s="1"/>
      <c r="B10" s="170"/>
      <c r="C10" s="171"/>
      <c r="D10" s="171"/>
      <c r="E10" s="172"/>
      <c r="F10" s="1"/>
    </row>
    <row r="11" spans="1:6" ht="15.75" thickBot="1" x14ac:dyDescent="0.3">
      <c r="A11" s="1"/>
      <c r="B11" s="173"/>
      <c r="C11" s="174"/>
      <c r="D11" s="174"/>
      <c r="E11" s="175"/>
      <c r="F11" s="1"/>
    </row>
    <row r="12" spans="1:6" x14ac:dyDescent="0.25">
      <c r="A12" s="1"/>
      <c r="B12" s="1"/>
      <c r="C12" s="1"/>
      <c r="D12" s="1"/>
      <c r="E12" s="1"/>
      <c r="F12" s="1"/>
    </row>
  </sheetData>
  <sheetProtection algorithmName="SHA-512" hashValue="kMSHCIGvM09MZH8y4Lp1CFzUcm/y4mBELL0WMShMqOS8G/XkPyv/Jn9rgyfv5vCXj1/0vtQ9oOvndXDBSNvwXw==" saltValue="LgqLewhfTmzCZJJzP5reqg==" spinCount="100000" sheet="1" selectLockedCells="1"/>
  <mergeCells count="2">
    <mergeCell ref="B1:F6"/>
    <mergeCell ref="B8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051C-7685-4277-BAB3-0EA0E4094D2F}">
  <dimension ref="C2:Q17"/>
  <sheetViews>
    <sheetView workbookViewId="0">
      <selection activeCell="H14" sqref="H14:H16"/>
    </sheetView>
  </sheetViews>
  <sheetFormatPr defaultColWidth="9.28515625" defaultRowHeight="15" x14ac:dyDescent="0.25"/>
  <cols>
    <col min="1" max="2" width="9.28515625" style="1"/>
    <col min="3" max="3" width="16.42578125" style="1" bestFit="1" customWidth="1"/>
    <col min="4" max="4" width="9.28515625" style="1"/>
    <col min="5" max="5" width="27" style="1" bestFit="1" customWidth="1"/>
    <col min="6" max="6" width="9.28515625" style="1"/>
    <col min="7" max="7" width="13.28515625" style="1" bestFit="1" customWidth="1"/>
    <col min="8" max="10" width="9.28515625" style="1"/>
    <col min="11" max="11" width="11.5703125" style="1" bestFit="1" customWidth="1"/>
    <col min="12" max="12" width="9.28515625" style="1"/>
    <col min="13" max="13" width="13.7109375" style="1" bestFit="1" customWidth="1"/>
    <col min="14" max="14" width="9.28515625" style="1"/>
    <col min="15" max="16" width="3" style="1" bestFit="1" customWidth="1"/>
    <col min="17" max="16384" width="9.28515625" style="1"/>
  </cols>
  <sheetData>
    <row r="2" spans="3:17" x14ac:dyDescent="0.25">
      <c r="C2" s="2" t="s">
        <v>74</v>
      </c>
      <c r="E2" s="2" t="s">
        <v>77</v>
      </c>
      <c r="G2" s="2" t="s">
        <v>78</v>
      </c>
      <c r="I2" s="2" t="s">
        <v>57</v>
      </c>
      <c r="K2" s="2" t="s">
        <v>79</v>
      </c>
      <c r="M2" s="6" t="s">
        <v>80</v>
      </c>
      <c r="O2" s="176" t="s">
        <v>81</v>
      </c>
      <c r="P2" s="176"/>
      <c r="Q2" s="176"/>
    </row>
    <row r="3" spans="3:17" x14ac:dyDescent="0.25">
      <c r="C3" s="3" t="s">
        <v>82</v>
      </c>
      <c r="E3" s="3" t="s">
        <v>83</v>
      </c>
      <c r="G3" s="3" t="s">
        <v>84</v>
      </c>
      <c r="I3" s="3">
        <v>1</v>
      </c>
      <c r="K3" s="3" t="s">
        <v>85</v>
      </c>
      <c r="M3" s="7" t="s">
        <v>86</v>
      </c>
      <c r="O3" s="2" t="s">
        <v>84</v>
      </c>
      <c r="P3" s="2" t="s">
        <v>87</v>
      </c>
      <c r="Q3" s="2" t="s">
        <v>88</v>
      </c>
    </row>
    <row r="4" spans="3:17" x14ac:dyDescent="0.25">
      <c r="C4" s="3" t="s">
        <v>89</v>
      </c>
      <c r="E4" s="3" t="s">
        <v>90</v>
      </c>
      <c r="G4" s="3" t="s">
        <v>87</v>
      </c>
      <c r="I4" s="3">
        <v>2</v>
      </c>
      <c r="K4" s="3" t="s">
        <v>91</v>
      </c>
      <c r="M4" s="7" t="s">
        <v>92</v>
      </c>
      <c r="O4" s="8">
        <v>3</v>
      </c>
      <c r="P4" s="8">
        <v>4</v>
      </c>
      <c r="Q4" s="8">
        <v>22.5</v>
      </c>
    </row>
    <row r="5" spans="3:17" x14ac:dyDescent="0.25">
      <c r="E5" s="3" t="s">
        <v>93</v>
      </c>
      <c r="I5" s="3">
        <v>3</v>
      </c>
      <c r="K5" s="3" t="s">
        <v>84</v>
      </c>
      <c r="O5" s="8">
        <v>4</v>
      </c>
      <c r="P5" s="8">
        <v>5</v>
      </c>
      <c r="Q5" s="8">
        <v>23.5</v>
      </c>
    </row>
    <row r="6" spans="3:17" x14ac:dyDescent="0.25">
      <c r="I6" s="3">
        <v>4</v>
      </c>
      <c r="K6" s="3" t="s">
        <v>94</v>
      </c>
      <c r="O6" s="8">
        <v>5</v>
      </c>
      <c r="P6" s="8">
        <v>6</v>
      </c>
      <c r="Q6" s="8">
        <v>23.5</v>
      </c>
    </row>
    <row r="7" spans="3:17" x14ac:dyDescent="0.25">
      <c r="K7" s="3" t="s">
        <v>95</v>
      </c>
      <c r="O7" s="8">
        <v>6</v>
      </c>
      <c r="P7" s="8">
        <v>7</v>
      </c>
      <c r="Q7" s="8">
        <v>24.5</v>
      </c>
    </row>
    <row r="8" spans="3:17" x14ac:dyDescent="0.25">
      <c r="O8" s="8">
        <v>7</v>
      </c>
      <c r="P8" s="8">
        <v>8</v>
      </c>
      <c r="Q8" s="8">
        <v>25.5</v>
      </c>
    </row>
    <row r="9" spans="3:17" x14ac:dyDescent="0.25">
      <c r="O9" s="8">
        <v>8</v>
      </c>
      <c r="P9" s="8">
        <v>9</v>
      </c>
      <c r="Q9" s="8">
        <v>26.5</v>
      </c>
    </row>
    <row r="10" spans="3:17" x14ac:dyDescent="0.25">
      <c r="O10" s="8">
        <v>9</v>
      </c>
      <c r="P10" s="8">
        <v>10</v>
      </c>
      <c r="Q10" s="8">
        <v>27.5</v>
      </c>
    </row>
    <row r="11" spans="3:17" x14ac:dyDescent="0.25">
      <c r="O11" s="8">
        <v>10</v>
      </c>
      <c r="P11" s="8">
        <v>11</v>
      </c>
      <c r="Q11" s="8">
        <v>28.5</v>
      </c>
    </row>
    <row r="12" spans="3:17" x14ac:dyDescent="0.25">
      <c r="O12" s="8">
        <v>11</v>
      </c>
      <c r="P12" s="8">
        <v>12</v>
      </c>
      <c r="Q12" s="8">
        <v>29.5</v>
      </c>
    </row>
    <row r="13" spans="3:17" x14ac:dyDescent="0.25">
      <c r="O13" s="8">
        <v>12</v>
      </c>
      <c r="P13" s="8">
        <v>13</v>
      </c>
      <c r="Q13" s="8">
        <v>30.5</v>
      </c>
    </row>
    <row r="14" spans="3:17" x14ac:dyDescent="0.25">
      <c r="O14" s="8">
        <v>13</v>
      </c>
      <c r="P14" s="8">
        <v>14</v>
      </c>
      <c r="Q14" s="8">
        <v>31</v>
      </c>
    </row>
    <row r="15" spans="3:17" x14ac:dyDescent="0.25">
      <c r="O15" s="8">
        <v>14</v>
      </c>
      <c r="P15" s="8"/>
      <c r="Q15" s="8">
        <v>32</v>
      </c>
    </row>
    <row r="16" spans="3:17" x14ac:dyDescent="0.25">
      <c r="O16" s="8">
        <v>15</v>
      </c>
      <c r="P16" s="8"/>
      <c r="Q16" s="8">
        <v>33</v>
      </c>
    </row>
    <row r="17" spans="15:17" x14ac:dyDescent="0.25">
      <c r="O17" s="8">
        <v>16</v>
      </c>
      <c r="P17" s="8"/>
      <c r="Q17" s="8">
        <v>34</v>
      </c>
    </row>
  </sheetData>
  <sheetProtection algorithmName="SHA-512" hashValue="5U7DcR10o6zlyElSBeV1aIZEt9SSe9B7aGfH8Ld13DdAW3UYc9XA5T41K+43vA4jcGSIFJJecSagGSDseyn90A==" saltValue="TdACwzC/2S5CsI1EUkIGiA==" spinCount="100000" sheet="1" objects="1" scenarios="1"/>
  <mergeCells count="1">
    <mergeCell ref="O2:Q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7AF2615FC6574BADF12A86AD21DA44" ma:contentTypeVersion="16" ma:contentTypeDescription="Create a new document." ma:contentTypeScope="" ma:versionID="03e6c067c1857b8a7d2aafaf388d8bce">
  <xsd:schema xmlns:xsd="http://www.w3.org/2001/XMLSchema" xmlns:xs="http://www.w3.org/2001/XMLSchema" xmlns:p="http://schemas.microsoft.com/office/2006/metadata/properties" xmlns:ns2="5e511265-db01-4032-bb66-178f05202037" xmlns:ns3="75b03b90-df95-43bb-bae0-6738070ebae8" targetNamespace="http://schemas.microsoft.com/office/2006/metadata/properties" ma:root="true" ma:fieldsID="47d58e5d1e8981c67c6126d71c2b2f13" ns2:_="" ns3:_="">
    <xsd:import namespace="5e511265-db01-4032-bb66-178f05202037"/>
    <xsd:import namespace="75b03b90-df95-43bb-bae0-6738070eb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11265-db01-4032-bb66-178f05202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be5799-731c-41b8-8b27-3413c7ceb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3b90-df95-43bb-bae0-6738070eba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c99323-8098-4414-bb98-aa3dc82e5558}" ma:internalName="TaxCatchAll" ma:showField="CatchAllData" ma:web="75b03b90-df95-43bb-bae0-6738070eb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b03b90-df95-43bb-bae0-6738070ebae8" xsi:nil="true"/>
    <lcf76f155ced4ddcb4097134ff3c332f xmlns="5e511265-db01-4032-bb66-178f052020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115DE-2389-40C8-8819-0064AE0E8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11265-db01-4032-bb66-178f05202037"/>
    <ds:schemaRef ds:uri="75b03b90-df95-43bb-bae0-6738070eb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A26DB-8587-427E-AA72-FE7447DC7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FBBDF6-7D99-4006-9972-E68BC7AB3CC4}">
  <ds:schemaRefs>
    <ds:schemaRef ds:uri="http://schemas.microsoft.com/office/2006/metadata/properties"/>
    <ds:schemaRef ds:uri="http://schemas.microsoft.com/office/infopath/2007/PartnerControls"/>
    <ds:schemaRef ds:uri="75b03b90-df95-43bb-bae0-6738070ebae8"/>
    <ds:schemaRef ds:uri="5e511265-db01-4032-bb66-178f052020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 for Manifest</vt:lpstr>
      <vt:lpstr>Ticket Information</vt:lpstr>
      <vt:lpstr>Lesson Information</vt:lpstr>
      <vt:lpstr>Rental Information</vt:lpstr>
      <vt:lpstr>Food and Beverage Information</vt:lpstr>
      <vt:lpstr>Index</vt:lpstr>
      <vt:lpstr>'Rental Information'!Print_Area</vt:lpstr>
      <vt:lpstr>'Ticket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Group Sales</dc:creator>
  <cp:keywords/>
  <dc:description/>
  <cp:lastModifiedBy>Group Sales</cp:lastModifiedBy>
  <cp:revision/>
  <dcterms:created xsi:type="dcterms:W3CDTF">2024-02-18T15:07:28Z</dcterms:created>
  <dcterms:modified xsi:type="dcterms:W3CDTF">2026-03-16T14:26:41Z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0x0101008A7AF2615FC6574BADF12A86AD21DA44</vt:lpwstr>
  </property>
  <property fmtid="{D5CDD505-2E9C-101B-9397-08002B2CF9AE}" pid="3" name="MediaServiceImageTags">
    <vt:lpwstr/>
  </property>
</Properties>
</file>